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RawData_GRN_Detail" sheetId="1" r:id="rId1"/>
    <sheet name="GRN" sheetId="2" r:id="rId2"/>
    <sheet name="MasterSheet" sheetId="3" r:id="rId3"/>
    <sheet name="MonthList" sheetId="4" state="hidden" r:id="rId4"/>
    <sheet name="Issue" sheetId="5" r:id="rId5"/>
  </sheets>
  <externalReferences>
    <externalReference r:id="rId6"/>
  </externalReferences>
  <definedNames>
    <definedName name="_192.168.3.138_Grn" localSheetId="0" hidden="1">RawData_GRN_Detail!$A$1:$E$1687</definedName>
    <definedName name="ExternalData_1" localSheetId="1" hidden="1">GRN!$A$4:$E$649</definedName>
    <definedName name="GDList">Table__192.168.3.138_Grn[DayNo]</definedName>
    <definedName name="GIList">Table__192.168.3.138_Grn[item_key]</definedName>
    <definedName name="GQList">Table__192.168.3.138_Grn[Qty]</definedName>
    <definedName name="GTList">Table__192.168.3.138_Grn[RType]</definedName>
  </definedName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2"/>
  <c r="Z503"/>
  <c r="Z504"/>
  <c r="Z505"/>
  <c r="Z506"/>
  <c r="Z507"/>
  <c r="Z508"/>
  <c r="Z509"/>
  <c r="Z510"/>
  <c r="Z511"/>
  <c r="Z512"/>
  <c r="Z513"/>
  <c r="Z514"/>
  <c r="Z515"/>
  <c r="Z516"/>
  <c r="Z517"/>
  <c r="Z518"/>
  <c r="Z519"/>
  <c r="Z520"/>
  <c r="Z521"/>
  <c r="Z522"/>
  <c r="Z523"/>
  <c r="Z524"/>
  <c r="Z525"/>
  <c r="Z526"/>
  <c r="Z527"/>
  <c r="Z528"/>
  <c r="Z529"/>
  <c r="Z530"/>
  <c r="Z531"/>
  <c r="Z532"/>
  <c r="Z533"/>
  <c r="Z534"/>
  <c r="Z535"/>
  <c r="Z536"/>
  <c r="Z537"/>
  <c r="Z538"/>
  <c r="Z539"/>
  <c r="Z540"/>
  <c r="Z541"/>
  <c r="Z542"/>
  <c r="Z543"/>
  <c r="Z544"/>
  <c r="Z545"/>
  <c r="Z546"/>
  <c r="Z547"/>
  <c r="Z548"/>
  <c r="Z549"/>
  <c r="Z550"/>
  <c r="Z551"/>
  <c r="Z552"/>
  <c r="Z553"/>
  <c r="Z554"/>
  <c r="Z555"/>
  <c r="Z556"/>
  <c r="Z557"/>
  <c r="Z558"/>
  <c r="Z559"/>
  <c r="Z560"/>
  <c r="Z561"/>
  <c r="Z562"/>
  <c r="Z563"/>
  <c r="Z564"/>
  <c r="Z565"/>
  <c r="Z566"/>
  <c r="Z567"/>
  <c r="Z568"/>
  <c r="Z569"/>
  <c r="Z570"/>
  <c r="Z571"/>
  <c r="Z572"/>
  <c r="Z573"/>
  <c r="Z574"/>
  <c r="Z575"/>
  <c r="Z576"/>
  <c r="Z577"/>
  <c r="Z578"/>
  <c r="Z579"/>
  <c r="Z580"/>
  <c r="Z581"/>
  <c r="Z582"/>
  <c r="Z583"/>
  <c r="Z584"/>
  <c r="Z585"/>
  <c r="Z586"/>
  <c r="Z587"/>
  <c r="Z588"/>
  <c r="Z589"/>
  <c r="Z590"/>
  <c r="Z591"/>
  <c r="Z592"/>
  <c r="Z593"/>
  <c r="Z594"/>
  <c r="Z595"/>
  <c r="Z596"/>
  <c r="Z597"/>
  <c r="Z598"/>
  <c r="Z599"/>
  <c r="Z600"/>
  <c r="Z601"/>
  <c r="Z602"/>
  <c r="Z603"/>
  <c r="Z604"/>
  <c r="Z605"/>
  <c r="Z606"/>
  <c r="Z607"/>
  <c r="Z608"/>
  <c r="Z609"/>
  <c r="Z610"/>
  <c r="Z611"/>
  <c r="Z612"/>
  <c r="Z613"/>
  <c r="Z614"/>
  <c r="Z615"/>
  <c r="Z616"/>
  <c r="Z617"/>
  <c r="Z618"/>
  <c r="Z619"/>
  <c r="Z620"/>
  <c r="Z621"/>
  <c r="Z622"/>
  <c r="Z623"/>
  <c r="Z624"/>
  <c r="Z625"/>
  <c r="Z626"/>
  <c r="Z627"/>
  <c r="Z628"/>
  <c r="Z629"/>
  <c r="Z630"/>
  <c r="Z631"/>
  <c r="Z632"/>
  <c r="Z633"/>
  <c r="Z634"/>
  <c r="Z635"/>
  <c r="Z636"/>
  <c r="Z637"/>
  <c r="Z638"/>
  <c r="Z639"/>
  <c r="Z640"/>
  <c r="Z641"/>
  <c r="Z642"/>
  <c r="Z643"/>
  <c r="Z644"/>
  <c r="Z645"/>
  <c r="Z646"/>
  <c r="Z647"/>
  <c r="Z648"/>
  <c r="Z649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572"/>
  <c r="AA573"/>
  <c r="AA574"/>
  <c r="AA575"/>
  <c r="AA576"/>
  <c r="AA577"/>
  <c r="AA578"/>
  <c r="AA579"/>
  <c r="AA580"/>
  <c r="AA581"/>
  <c r="AA582"/>
  <c r="AA583"/>
  <c r="AA584"/>
  <c r="AA585"/>
  <c r="AA586"/>
  <c r="AA587"/>
  <c r="AA588"/>
  <c r="AA589"/>
  <c r="AA590"/>
  <c r="AA591"/>
  <c r="AA592"/>
  <c r="AA593"/>
  <c r="AA594"/>
  <c r="AA595"/>
  <c r="AA596"/>
  <c r="AA597"/>
  <c r="AA598"/>
  <c r="AA599"/>
  <c r="AA600"/>
  <c r="AA601"/>
  <c r="AA602"/>
  <c r="AA603"/>
  <c r="AA604"/>
  <c r="AA605"/>
  <c r="AA606"/>
  <c r="AA607"/>
  <c r="AA608"/>
  <c r="AA609"/>
  <c r="AA610"/>
  <c r="AA611"/>
  <c r="AA612"/>
  <c r="AA613"/>
  <c r="AA614"/>
  <c r="AA615"/>
  <c r="AA616"/>
  <c r="AA617"/>
  <c r="AA618"/>
  <c r="AA619"/>
  <c r="AA620"/>
  <c r="AA621"/>
  <c r="AA622"/>
  <c r="AA623"/>
  <c r="AA624"/>
  <c r="AA625"/>
  <c r="AA626"/>
  <c r="AA627"/>
  <c r="AA628"/>
  <c r="AA629"/>
  <c r="AA630"/>
  <c r="AA631"/>
  <c r="AA632"/>
  <c r="AA633"/>
  <c r="AA634"/>
  <c r="AA635"/>
  <c r="AA636"/>
  <c r="AA637"/>
  <c r="AA638"/>
  <c r="AA639"/>
  <c r="AA640"/>
  <c r="AA641"/>
  <c r="AA642"/>
  <c r="AA643"/>
  <c r="AA644"/>
  <c r="AA645"/>
  <c r="AA646"/>
  <c r="AA647"/>
  <c r="AA648"/>
  <c r="AA649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AB273"/>
  <c r="AB274"/>
  <c r="AB275"/>
  <c r="AB276"/>
  <c r="AB277"/>
  <c r="AB278"/>
  <c r="AB279"/>
  <c r="AB280"/>
  <c r="AB281"/>
  <c r="AB282"/>
  <c r="AB283"/>
  <c r="AB284"/>
  <c r="AB285"/>
  <c r="AB286"/>
  <c r="AB287"/>
  <c r="AB288"/>
  <c r="AB289"/>
  <c r="AB290"/>
  <c r="AB291"/>
  <c r="AB292"/>
  <c r="AB293"/>
  <c r="AB294"/>
  <c r="AB295"/>
  <c r="AB296"/>
  <c r="AB297"/>
  <c r="AB298"/>
  <c r="AB299"/>
  <c r="AB300"/>
  <c r="AB301"/>
  <c r="AB302"/>
  <c r="AB303"/>
  <c r="AB304"/>
  <c r="AB305"/>
  <c r="AB306"/>
  <c r="AB307"/>
  <c r="AB308"/>
  <c r="AB309"/>
  <c r="AB310"/>
  <c r="AB311"/>
  <c r="AB312"/>
  <c r="AB313"/>
  <c r="AB314"/>
  <c r="AB315"/>
  <c r="AB316"/>
  <c r="AB317"/>
  <c r="AB318"/>
  <c r="AB319"/>
  <c r="AB320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B353"/>
  <c r="AB354"/>
  <c r="AB355"/>
  <c r="AB356"/>
  <c r="AB357"/>
  <c r="AB358"/>
  <c r="AB359"/>
  <c r="AB360"/>
  <c r="AB361"/>
  <c r="AB362"/>
  <c r="AB363"/>
  <c r="AB364"/>
  <c r="AB365"/>
  <c r="AB366"/>
  <c r="AB367"/>
  <c r="AB368"/>
  <c r="AB369"/>
  <c r="AB370"/>
  <c r="AB371"/>
  <c r="AB372"/>
  <c r="AB373"/>
  <c r="AB374"/>
  <c r="AB375"/>
  <c r="AB376"/>
  <c r="AB377"/>
  <c r="AB378"/>
  <c r="AB379"/>
  <c r="AB380"/>
  <c r="AB381"/>
  <c r="AB382"/>
  <c r="AB383"/>
  <c r="AB384"/>
  <c r="AB385"/>
  <c r="AB386"/>
  <c r="AB387"/>
  <c r="AB388"/>
  <c r="AB389"/>
  <c r="AB390"/>
  <c r="AB391"/>
  <c r="AB392"/>
  <c r="AB393"/>
  <c r="AB394"/>
  <c r="AB395"/>
  <c r="AB396"/>
  <c r="AB397"/>
  <c r="AB398"/>
  <c r="AB399"/>
  <c r="AB400"/>
  <c r="AB401"/>
  <c r="AB402"/>
  <c r="AB403"/>
  <c r="AB404"/>
  <c r="AB405"/>
  <c r="AB406"/>
  <c r="AB407"/>
  <c r="AB408"/>
  <c r="AB409"/>
  <c r="AB410"/>
  <c r="AB411"/>
  <c r="AB412"/>
  <c r="AB413"/>
  <c r="AB414"/>
  <c r="AB415"/>
  <c r="AB416"/>
  <c r="AB417"/>
  <c r="AB418"/>
  <c r="AB419"/>
  <c r="AB420"/>
  <c r="AB421"/>
  <c r="AB422"/>
  <c r="AB423"/>
  <c r="AB424"/>
  <c r="AB425"/>
  <c r="AB426"/>
  <c r="AB427"/>
  <c r="AB428"/>
  <c r="AB429"/>
  <c r="AB430"/>
  <c r="AB431"/>
  <c r="AB432"/>
  <c r="AB433"/>
  <c r="AB434"/>
  <c r="AB435"/>
  <c r="AB436"/>
  <c r="AB437"/>
  <c r="AB438"/>
  <c r="AB439"/>
  <c r="AB440"/>
  <c r="AB441"/>
  <c r="AB442"/>
  <c r="AB443"/>
  <c r="AB444"/>
  <c r="AB445"/>
  <c r="AB446"/>
  <c r="AB447"/>
  <c r="AB448"/>
  <c r="AB449"/>
  <c r="AB450"/>
  <c r="AB451"/>
  <c r="AB452"/>
  <c r="AB453"/>
  <c r="AB454"/>
  <c r="AB455"/>
  <c r="AB456"/>
  <c r="AB457"/>
  <c r="AB458"/>
  <c r="AB459"/>
  <c r="AB460"/>
  <c r="AB461"/>
  <c r="AB462"/>
  <c r="AB463"/>
  <c r="AB464"/>
  <c r="AB465"/>
  <c r="AB466"/>
  <c r="AB467"/>
  <c r="AB468"/>
  <c r="AB469"/>
  <c r="AB470"/>
  <c r="AB471"/>
  <c r="AB472"/>
  <c r="AB473"/>
  <c r="AB474"/>
  <c r="AB475"/>
  <c r="AB476"/>
  <c r="AB477"/>
  <c r="AB478"/>
  <c r="AB479"/>
  <c r="AB480"/>
  <c r="AB481"/>
  <c r="AB482"/>
  <c r="AB483"/>
  <c r="AB484"/>
  <c r="AB485"/>
  <c r="AB486"/>
  <c r="AB487"/>
  <c r="AB488"/>
  <c r="AB489"/>
  <c r="AB490"/>
  <c r="AB491"/>
  <c r="AB492"/>
  <c r="AB493"/>
  <c r="AB494"/>
  <c r="AB495"/>
  <c r="AB496"/>
  <c r="AB497"/>
  <c r="AB498"/>
  <c r="AB499"/>
  <c r="AB500"/>
  <c r="AB501"/>
  <c r="AB502"/>
  <c r="AB503"/>
  <c r="AB504"/>
  <c r="AB505"/>
  <c r="AB506"/>
  <c r="AB507"/>
  <c r="AB508"/>
  <c r="AB509"/>
  <c r="AB510"/>
  <c r="AB511"/>
  <c r="AB512"/>
  <c r="AB513"/>
  <c r="AB514"/>
  <c r="AB515"/>
  <c r="AB516"/>
  <c r="AB517"/>
  <c r="AB518"/>
  <c r="AB519"/>
  <c r="AB520"/>
  <c r="AB521"/>
  <c r="AB522"/>
  <c r="AB523"/>
  <c r="AB524"/>
  <c r="AB525"/>
  <c r="AB526"/>
  <c r="AB527"/>
  <c r="AB528"/>
  <c r="AB529"/>
  <c r="AB530"/>
  <c r="AB531"/>
  <c r="AB532"/>
  <c r="AB533"/>
  <c r="AB534"/>
  <c r="AB535"/>
  <c r="AB536"/>
  <c r="AB537"/>
  <c r="AB538"/>
  <c r="AB539"/>
  <c r="AB540"/>
  <c r="AB541"/>
  <c r="AB542"/>
  <c r="AB543"/>
  <c r="AB544"/>
  <c r="AB545"/>
  <c r="AB546"/>
  <c r="AB547"/>
  <c r="AB548"/>
  <c r="AB549"/>
  <c r="AB550"/>
  <c r="AB551"/>
  <c r="AB552"/>
  <c r="AB553"/>
  <c r="AB554"/>
  <c r="AB555"/>
  <c r="AB556"/>
  <c r="AB557"/>
  <c r="AB558"/>
  <c r="AB559"/>
  <c r="AB560"/>
  <c r="AB561"/>
  <c r="AB562"/>
  <c r="AB563"/>
  <c r="AB564"/>
  <c r="AB565"/>
  <c r="AB566"/>
  <c r="AB567"/>
  <c r="AB568"/>
  <c r="AB569"/>
  <c r="AB570"/>
  <c r="AB571"/>
  <c r="AB572"/>
  <c r="AB573"/>
  <c r="AB574"/>
  <c r="AB575"/>
  <c r="AB576"/>
  <c r="AB577"/>
  <c r="AB578"/>
  <c r="AB579"/>
  <c r="AB580"/>
  <c r="AB581"/>
  <c r="AB582"/>
  <c r="AB583"/>
  <c r="AB584"/>
  <c r="AB585"/>
  <c r="AB586"/>
  <c r="AB587"/>
  <c r="AB588"/>
  <c r="AB589"/>
  <c r="AB590"/>
  <c r="AB591"/>
  <c r="AB592"/>
  <c r="AB593"/>
  <c r="AB594"/>
  <c r="AB595"/>
  <c r="AB596"/>
  <c r="AB597"/>
  <c r="AB598"/>
  <c r="AB599"/>
  <c r="AB600"/>
  <c r="AB601"/>
  <c r="AB602"/>
  <c r="AB603"/>
  <c r="AB604"/>
  <c r="AB605"/>
  <c r="AB606"/>
  <c r="AB607"/>
  <c r="AB608"/>
  <c r="AB609"/>
  <c r="AB610"/>
  <c r="AB611"/>
  <c r="AB612"/>
  <c r="AB613"/>
  <c r="AB614"/>
  <c r="AB615"/>
  <c r="AB616"/>
  <c r="AB617"/>
  <c r="AB618"/>
  <c r="AB619"/>
  <c r="AB620"/>
  <c r="AB621"/>
  <c r="AB622"/>
  <c r="AB623"/>
  <c r="AB624"/>
  <c r="AB625"/>
  <c r="AB626"/>
  <c r="AB627"/>
  <c r="AB628"/>
  <c r="AB629"/>
  <c r="AB630"/>
  <c r="AB631"/>
  <c r="AB632"/>
  <c r="AB633"/>
  <c r="AB634"/>
  <c r="AB635"/>
  <c r="AB636"/>
  <c r="AB637"/>
  <c r="AB638"/>
  <c r="AB639"/>
  <c r="AB640"/>
  <c r="AB641"/>
  <c r="AB642"/>
  <c r="AB643"/>
  <c r="AB644"/>
  <c r="AB645"/>
  <c r="AB646"/>
  <c r="AB647"/>
  <c r="AB648"/>
  <c r="AB649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234"/>
  <c r="AC235"/>
  <c r="AC236"/>
  <c r="AC237"/>
  <c r="AC238"/>
  <c r="AC239"/>
  <c r="AC240"/>
  <c r="AC241"/>
  <c r="AC242"/>
  <c r="AC243"/>
  <c r="AC244"/>
  <c r="AC245"/>
  <c r="AC246"/>
  <c r="AC247"/>
  <c r="AC248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87"/>
  <c r="AC288"/>
  <c r="AC289"/>
  <c r="AC290"/>
  <c r="AC291"/>
  <c r="AC292"/>
  <c r="AC293"/>
  <c r="AC294"/>
  <c r="AC295"/>
  <c r="AC296"/>
  <c r="AC297"/>
  <c r="AC298"/>
  <c r="AC299"/>
  <c r="AC300"/>
  <c r="AC301"/>
  <c r="AC302"/>
  <c r="AC303"/>
  <c r="AC304"/>
  <c r="AC305"/>
  <c r="AC306"/>
  <c r="AC307"/>
  <c r="AC308"/>
  <c r="AC309"/>
  <c r="AC310"/>
  <c r="AC311"/>
  <c r="AC312"/>
  <c r="AC313"/>
  <c r="AC314"/>
  <c r="AC315"/>
  <c r="AC316"/>
  <c r="AC317"/>
  <c r="AC318"/>
  <c r="AC319"/>
  <c r="AC320"/>
  <c r="AC321"/>
  <c r="AC322"/>
  <c r="AC323"/>
  <c r="AC324"/>
  <c r="AC325"/>
  <c r="AC326"/>
  <c r="AC327"/>
  <c r="AC328"/>
  <c r="AC329"/>
  <c r="AC330"/>
  <c r="AC331"/>
  <c r="AC332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C353"/>
  <c r="AC354"/>
  <c r="AC355"/>
  <c r="AC356"/>
  <c r="AC357"/>
  <c r="AC358"/>
  <c r="AC359"/>
  <c r="AC360"/>
  <c r="AC361"/>
  <c r="AC362"/>
  <c r="AC363"/>
  <c r="AC364"/>
  <c r="AC365"/>
  <c r="AC366"/>
  <c r="AC367"/>
  <c r="AC368"/>
  <c r="AC369"/>
  <c r="AC370"/>
  <c r="AC371"/>
  <c r="AC372"/>
  <c r="AC373"/>
  <c r="AC374"/>
  <c r="AC375"/>
  <c r="AC376"/>
  <c r="AC377"/>
  <c r="AC378"/>
  <c r="AC379"/>
  <c r="AC380"/>
  <c r="AC381"/>
  <c r="AC382"/>
  <c r="AC383"/>
  <c r="AC384"/>
  <c r="AC385"/>
  <c r="AC386"/>
  <c r="AC387"/>
  <c r="AC388"/>
  <c r="AC389"/>
  <c r="AC390"/>
  <c r="AC391"/>
  <c r="AC392"/>
  <c r="AC393"/>
  <c r="AC394"/>
  <c r="AC395"/>
  <c r="AC396"/>
  <c r="AC397"/>
  <c r="AC398"/>
  <c r="AC399"/>
  <c r="AC400"/>
  <c r="AC401"/>
  <c r="AC402"/>
  <c r="AC403"/>
  <c r="AC404"/>
  <c r="AC405"/>
  <c r="AC406"/>
  <c r="AC407"/>
  <c r="AC408"/>
  <c r="AC409"/>
  <c r="AC410"/>
  <c r="AC411"/>
  <c r="AC412"/>
  <c r="AC413"/>
  <c r="AC414"/>
  <c r="AC415"/>
  <c r="AC416"/>
  <c r="AC417"/>
  <c r="AC418"/>
  <c r="AC419"/>
  <c r="AC420"/>
  <c r="AC421"/>
  <c r="AC422"/>
  <c r="AC423"/>
  <c r="AC424"/>
  <c r="AC425"/>
  <c r="AC426"/>
  <c r="AC427"/>
  <c r="AC428"/>
  <c r="AC429"/>
  <c r="AC430"/>
  <c r="AC431"/>
  <c r="AC432"/>
  <c r="AC433"/>
  <c r="AC434"/>
  <c r="AC435"/>
  <c r="AC436"/>
  <c r="AC437"/>
  <c r="AC438"/>
  <c r="AC439"/>
  <c r="AC440"/>
  <c r="AC441"/>
  <c r="AC442"/>
  <c r="AC443"/>
  <c r="AC444"/>
  <c r="AC445"/>
  <c r="AC446"/>
  <c r="AC447"/>
  <c r="AC448"/>
  <c r="AC449"/>
  <c r="AC450"/>
  <c r="AC451"/>
  <c r="AC452"/>
  <c r="AC453"/>
  <c r="AC454"/>
  <c r="AC455"/>
  <c r="AC456"/>
  <c r="AC457"/>
  <c r="AC458"/>
  <c r="AC459"/>
  <c r="AC460"/>
  <c r="AC461"/>
  <c r="AC462"/>
  <c r="AC463"/>
  <c r="AC464"/>
  <c r="AC465"/>
  <c r="AC466"/>
  <c r="AC467"/>
  <c r="AC468"/>
  <c r="AC469"/>
  <c r="AC470"/>
  <c r="AC471"/>
  <c r="AC472"/>
  <c r="AC473"/>
  <c r="AC474"/>
  <c r="AC475"/>
  <c r="AC476"/>
  <c r="AC477"/>
  <c r="AC478"/>
  <c r="AC479"/>
  <c r="AC480"/>
  <c r="AC481"/>
  <c r="AC482"/>
  <c r="AC483"/>
  <c r="AC484"/>
  <c r="AC485"/>
  <c r="AC486"/>
  <c r="AC487"/>
  <c r="AC488"/>
  <c r="AC489"/>
  <c r="AC490"/>
  <c r="AC491"/>
  <c r="AC492"/>
  <c r="AC493"/>
  <c r="AC494"/>
  <c r="AC495"/>
  <c r="AC496"/>
  <c r="AC497"/>
  <c r="AC498"/>
  <c r="AC499"/>
  <c r="AC500"/>
  <c r="AC501"/>
  <c r="AC502"/>
  <c r="AC503"/>
  <c r="AC504"/>
  <c r="AC505"/>
  <c r="AC506"/>
  <c r="AC507"/>
  <c r="AC508"/>
  <c r="AC509"/>
  <c r="AC510"/>
  <c r="AC511"/>
  <c r="AC512"/>
  <c r="AC513"/>
  <c r="AC514"/>
  <c r="AC515"/>
  <c r="AC516"/>
  <c r="AC517"/>
  <c r="AC518"/>
  <c r="AC519"/>
  <c r="AC520"/>
  <c r="AC521"/>
  <c r="AC522"/>
  <c r="AC523"/>
  <c r="AC524"/>
  <c r="AC525"/>
  <c r="AC526"/>
  <c r="AC527"/>
  <c r="AC528"/>
  <c r="AC529"/>
  <c r="AC530"/>
  <c r="AC531"/>
  <c r="AC532"/>
  <c r="AC533"/>
  <c r="AC534"/>
  <c r="AC535"/>
  <c r="AC536"/>
  <c r="AC537"/>
  <c r="AC538"/>
  <c r="AC539"/>
  <c r="AC540"/>
  <c r="AC541"/>
  <c r="AC542"/>
  <c r="AC543"/>
  <c r="AC544"/>
  <c r="AC545"/>
  <c r="AC546"/>
  <c r="AC547"/>
  <c r="AC548"/>
  <c r="AC549"/>
  <c r="AC550"/>
  <c r="AC551"/>
  <c r="AC552"/>
  <c r="AC553"/>
  <c r="AC554"/>
  <c r="AC555"/>
  <c r="AC556"/>
  <c r="AC557"/>
  <c r="AC558"/>
  <c r="AC559"/>
  <c r="AC560"/>
  <c r="AC561"/>
  <c r="AC562"/>
  <c r="AC563"/>
  <c r="AC564"/>
  <c r="AC565"/>
  <c r="AC566"/>
  <c r="AC567"/>
  <c r="AC568"/>
  <c r="AC569"/>
  <c r="AC570"/>
  <c r="AC571"/>
  <c r="AC572"/>
  <c r="AC573"/>
  <c r="AC574"/>
  <c r="AC575"/>
  <c r="AC576"/>
  <c r="AC577"/>
  <c r="AC578"/>
  <c r="AC579"/>
  <c r="AC580"/>
  <c r="AC581"/>
  <c r="AC582"/>
  <c r="AC583"/>
  <c r="AC584"/>
  <c r="AC585"/>
  <c r="AC586"/>
  <c r="AC587"/>
  <c r="AC588"/>
  <c r="AC589"/>
  <c r="AC590"/>
  <c r="AC591"/>
  <c r="AC592"/>
  <c r="AC593"/>
  <c r="AC594"/>
  <c r="AC595"/>
  <c r="AC596"/>
  <c r="AC597"/>
  <c r="AC598"/>
  <c r="AC599"/>
  <c r="AC600"/>
  <c r="AC601"/>
  <c r="AC602"/>
  <c r="AC603"/>
  <c r="AC604"/>
  <c r="AC605"/>
  <c r="AC606"/>
  <c r="AC607"/>
  <c r="AC608"/>
  <c r="AC609"/>
  <c r="AC610"/>
  <c r="AC611"/>
  <c r="AC612"/>
  <c r="AC613"/>
  <c r="AC614"/>
  <c r="AC615"/>
  <c r="AC616"/>
  <c r="AC617"/>
  <c r="AC618"/>
  <c r="AC619"/>
  <c r="AC620"/>
  <c r="AC621"/>
  <c r="AC622"/>
  <c r="AC623"/>
  <c r="AC624"/>
  <c r="AC625"/>
  <c r="AC626"/>
  <c r="AC627"/>
  <c r="AC628"/>
  <c r="AC629"/>
  <c r="AC630"/>
  <c r="AC631"/>
  <c r="AC632"/>
  <c r="AC633"/>
  <c r="AC634"/>
  <c r="AC635"/>
  <c r="AC636"/>
  <c r="AC637"/>
  <c r="AC638"/>
  <c r="AC639"/>
  <c r="AC640"/>
  <c r="AC641"/>
  <c r="AC642"/>
  <c r="AC643"/>
  <c r="AC644"/>
  <c r="AC645"/>
  <c r="AC646"/>
  <c r="AC647"/>
  <c r="AC648"/>
  <c r="AC649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470"/>
  <c r="AD471"/>
  <c r="AD472"/>
  <c r="AD473"/>
  <c r="AD474"/>
  <c r="AD475"/>
  <c r="AD476"/>
  <c r="AD477"/>
  <c r="AD478"/>
  <c r="AD479"/>
  <c r="AD480"/>
  <c r="AD481"/>
  <c r="AD482"/>
  <c r="AD483"/>
  <c r="AD484"/>
  <c r="AD485"/>
  <c r="AD486"/>
  <c r="AD487"/>
  <c r="AD488"/>
  <c r="AD489"/>
  <c r="AD490"/>
  <c r="AD491"/>
  <c r="AD492"/>
  <c r="AD493"/>
  <c r="AD494"/>
  <c r="AD495"/>
  <c r="AD496"/>
  <c r="AD497"/>
  <c r="AD498"/>
  <c r="AD499"/>
  <c r="AD500"/>
  <c r="AD501"/>
  <c r="AD502"/>
  <c r="AD503"/>
  <c r="AD504"/>
  <c r="AD505"/>
  <c r="AD506"/>
  <c r="AD507"/>
  <c r="AD508"/>
  <c r="AD509"/>
  <c r="AD510"/>
  <c r="AD511"/>
  <c r="AD512"/>
  <c r="AD513"/>
  <c r="AD514"/>
  <c r="AD515"/>
  <c r="AD516"/>
  <c r="AD517"/>
  <c r="AD518"/>
  <c r="AD519"/>
  <c r="AD520"/>
  <c r="AD521"/>
  <c r="AD522"/>
  <c r="AD523"/>
  <c r="AD524"/>
  <c r="AD525"/>
  <c r="AD526"/>
  <c r="AD527"/>
  <c r="AD528"/>
  <c r="AD529"/>
  <c r="AD530"/>
  <c r="AD531"/>
  <c r="AD532"/>
  <c r="AD533"/>
  <c r="AD534"/>
  <c r="AD535"/>
  <c r="AD536"/>
  <c r="AD537"/>
  <c r="AD538"/>
  <c r="AD539"/>
  <c r="AD540"/>
  <c r="AD541"/>
  <c r="AD542"/>
  <c r="AD543"/>
  <c r="AD544"/>
  <c r="AD545"/>
  <c r="AD546"/>
  <c r="AD547"/>
  <c r="AD548"/>
  <c r="AD549"/>
  <c r="AD550"/>
  <c r="AD551"/>
  <c r="AD552"/>
  <c r="AD553"/>
  <c r="AD554"/>
  <c r="AD555"/>
  <c r="AD556"/>
  <c r="AD557"/>
  <c r="AD558"/>
  <c r="AD559"/>
  <c r="AD560"/>
  <c r="AD561"/>
  <c r="AD562"/>
  <c r="AD563"/>
  <c r="AD564"/>
  <c r="AD565"/>
  <c r="AD566"/>
  <c r="AD567"/>
  <c r="AD568"/>
  <c r="AD569"/>
  <c r="AD570"/>
  <c r="AD571"/>
  <c r="AD572"/>
  <c r="AD573"/>
  <c r="AD574"/>
  <c r="AD575"/>
  <c r="AD576"/>
  <c r="AD577"/>
  <c r="AD578"/>
  <c r="AD579"/>
  <c r="AD580"/>
  <c r="AD581"/>
  <c r="AD582"/>
  <c r="AD583"/>
  <c r="AD584"/>
  <c r="AD585"/>
  <c r="AD586"/>
  <c r="AD587"/>
  <c r="AD588"/>
  <c r="AD589"/>
  <c r="AD590"/>
  <c r="AD591"/>
  <c r="AD592"/>
  <c r="AD593"/>
  <c r="AD594"/>
  <c r="AD595"/>
  <c r="AD596"/>
  <c r="AD597"/>
  <c r="AD598"/>
  <c r="AD599"/>
  <c r="AD600"/>
  <c r="AD601"/>
  <c r="AD602"/>
  <c r="AD603"/>
  <c r="AD604"/>
  <c r="AD605"/>
  <c r="AD606"/>
  <c r="AD607"/>
  <c r="AD608"/>
  <c r="AD609"/>
  <c r="AD610"/>
  <c r="AD611"/>
  <c r="AD612"/>
  <c r="AD613"/>
  <c r="AD614"/>
  <c r="AD615"/>
  <c r="AD616"/>
  <c r="AD617"/>
  <c r="AD618"/>
  <c r="AD619"/>
  <c r="AD620"/>
  <c r="AD621"/>
  <c r="AD622"/>
  <c r="AD623"/>
  <c r="AD624"/>
  <c r="AD625"/>
  <c r="AD626"/>
  <c r="AD627"/>
  <c r="AD628"/>
  <c r="AD629"/>
  <c r="AD630"/>
  <c r="AD631"/>
  <c r="AD632"/>
  <c r="AD633"/>
  <c r="AD634"/>
  <c r="AD635"/>
  <c r="AD636"/>
  <c r="AD637"/>
  <c r="AD638"/>
  <c r="AD639"/>
  <c r="AD640"/>
  <c r="AD641"/>
  <c r="AD642"/>
  <c r="AD643"/>
  <c r="AD644"/>
  <c r="AD645"/>
  <c r="AD646"/>
  <c r="AD647"/>
  <c r="AD648"/>
  <c r="AD649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489"/>
  <c r="AE490"/>
  <c r="AE491"/>
  <c r="AE492"/>
  <c r="AE493"/>
  <c r="AE494"/>
  <c r="AE495"/>
  <c r="AE496"/>
  <c r="AE497"/>
  <c r="AE498"/>
  <c r="AE499"/>
  <c r="AE500"/>
  <c r="AE501"/>
  <c r="AE502"/>
  <c r="AE503"/>
  <c r="AE504"/>
  <c r="AE505"/>
  <c r="AE506"/>
  <c r="AE507"/>
  <c r="AE508"/>
  <c r="AE509"/>
  <c r="AE510"/>
  <c r="AE511"/>
  <c r="AE512"/>
  <c r="AE513"/>
  <c r="AE514"/>
  <c r="AE515"/>
  <c r="AE516"/>
  <c r="AE517"/>
  <c r="AE518"/>
  <c r="AE519"/>
  <c r="AE520"/>
  <c r="AE521"/>
  <c r="AE522"/>
  <c r="AE523"/>
  <c r="AE524"/>
  <c r="AE525"/>
  <c r="AE526"/>
  <c r="AE527"/>
  <c r="AE528"/>
  <c r="AE529"/>
  <c r="AE530"/>
  <c r="AE531"/>
  <c r="AE532"/>
  <c r="AE533"/>
  <c r="AE534"/>
  <c r="AE535"/>
  <c r="AE536"/>
  <c r="AE537"/>
  <c r="AE538"/>
  <c r="AE539"/>
  <c r="AE540"/>
  <c r="AE541"/>
  <c r="AE542"/>
  <c r="AE543"/>
  <c r="AE544"/>
  <c r="AE545"/>
  <c r="AE546"/>
  <c r="AE547"/>
  <c r="AE548"/>
  <c r="AE549"/>
  <c r="AE550"/>
  <c r="AE551"/>
  <c r="AE552"/>
  <c r="AE553"/>
  <c r="AE554"/>
  <c r="AE555"/>
  <c r="AE556"/>
  <c r="AE557"/>
  <c r="AE558"/>
  <c r="AE559"/>
  <c r="AE560"/>
  <c r="AE561"/>
  <c r="AE562"/>
  <c r="AE563"/>
  <c r="AE564"/>
  <c r="AE565"/>
  <c r="AE566"/>
  <c r="AE567"/>
  <c r="AE568"/>
  <c r="AE569"/>
  <c r="AE570"/>
  <c r="AE571"/>
  <c r="AE572"/>
  <c r="AE573"/>
  <c r="AE574"/>
  <c r="AE575"/>
  <c r="AE576"/>
  <c r="AE577"/>
  <c r="AE578"/>
  <c r="AE579"/>
  <c r="AE580"/>
  <c r="AE581"/>
  <c r="AE582"/>
  <c r="AE583"/>
  <c r="AE584"/>
  <c r="AE585"/>
  <c r="AE586"/>
  <c r="AE587"/>
  <c r="AE588"/>
  <c r="AE589"/>
  <c r="AE590"/>
  <c r="AE591"/>
  <c r="AE592"/>
  <c r="AE593"/>
  <c r="AE594"/>
  <c r="AE595"/>
  <c r="AE596"/>
  <c r="AE597"/>
  <c r="AE598"/>
  <c r="AE599"/>
  <c r="AE600"/>
  <c r="AE601"/>
  <c r="AE602"/>
  <c r="AE603"/>
  <c r="AE604"/>
  <c r="AE605"/>
  <c r="AE606"/>
  <c r="AE607"/>
  <c r="AE608"/>
  <c r="AE609"/>
  <c r="AE610"/>
  <c r="AE611"/>
  <c r="AE612"/>
  <c r="AE613"/>
  <c r="AE614"/>
  <c r="AE615"/>
  <c r="AE616"/>
  <c r="AE617"/>
  <c r="AE618"/>
  <c r="AE619"/>
  <c r="AE620"/>
  <c r="AE621"/>
  <c r="AE622"/>
  <c r="AE623"/>
  <c r="AE624"/>
  <c r="AE625"/>
  <c r="AE626"/>
  <c r="AE627"/>
  <c r="AE628"/>
  <c r="AE629"/>
  <c r="AE630"/>
  <c r="AE631"/>
  <c r="AE632"/>
  <c r="AE633"/>
  <c r="AE634"/>
  <c r="AE635"/>
  <c r="AE636"/>
  <c r="AE637"/>
  <c r="AE638"/>
  <c r="AE639"/>
  <c r="AE640"/>
  <c r="AE641"/>
  <c r="AE642"/>
  <c r="AE643"/>
  <c r="AE644"/>
  <c r="AE645"/>
  <c r="AE646"/>
  <c r="AE647"/>
  <c r="AE648"/>
  <c r="AE649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F397"/>
  <c r="AF398"/>
  <c r="AF399"/>
  <c r="AF400"/>
  <c r="AF401"/>
  <c r="AF402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  <c r="AF432"/>
  <c r="AF433"/>
  <c r="AF434"/>
  <c r="AF435"/>
  <c r="AF436"/>
  <c r="AF437"/>
  <c r="AF438"/>
  <c r="AF439"/>
  <c r="AF440"/>
  <c r="AF441"/>
  <c r="AF442"/>
  <c r="AF443"/>
  <c r="AF444"/>
  <c r="AF445"/>
  <c r="AF446"/>
  <c r="AF447"/>
  <c r="AF448"/>
  <c r="AF449"/>
  <c r="AF450"/>
  <c r="AF451"/>
  <c r="AF452"/>
  <c r="AF453"/>
  <c r="AF454"/>
  <c r="AF455"/>
  <c r="AF456"/>
  <c r="AF457"/>
  <c r="AF458"/>
  <c r="AF459"/>
  <c r="AF460"/>
  <c r="AF461"/>
  <c r="AF462"/>
  <c r="AF463"/>
  <c r="AF464"/>
  <c r="AF465"/>
  <c r="AF466"/>
  <c r="AF467"/>
  <c r="AF468"/>
  <c r="AF469"/>
  <c r="AF470"/>
  <c r="AF471"/>
  <c r="AF472"/>
  <c r="AF473"/>
  <c r="AF474"/>
  <c r="AF475"/>
  <c r="AF476"/>
  <c r="AF477"/>
  <c r="AF478"/>
  <c r="AF479"/>
  <c r="AF480"/>
  <c r="AF481"/>
  <c r="AF482"/>
  <c r="AF483"/>
  <c r="AF484"/>
  <c r="AF485"/>
  <c r="AF486"/>
  <c r="AF487"/>
  <c r="AF488"/>
  <c r="AF489"/>
  <c r="AF490"/>
  <c r="AF491"/>
  <c r="AF492"/>
  <c r="AF493"/>
  <c r="AF494"/>
  <c r="AF495"/>
  <c r="AF496"/>
  <c r="AF497"/>
  <c r="AF498"/>
  <c r="AF499"/>
  <c r="AF500"/>
  <c r="AF501"/>
  <c r="AF502"/>
  <c r="AF503"/>
  <c r="AF504"/>
  <c r="AF505"/>
  <c r="AF506"/>
  <c r="AF507"/>
  <c r="AF508"/>
  <c r="AF509"/>
  <c r="AF510"/>
  <c r="AF511"/>
  <c r="AF512"/>
  <c r="AF513"/>
  <c r="AF514"/>
  <c r="AF515"/>
  <c r="AF516"/>
  <c r="AF517"/>
  <c r="AF518"/>
  <c r="AF519"/>
  <c r="AF520"/>
  <c r="AF521"/>
  <c r="AF522"/>
  <c r="AF523"/>
  <c r="AF524"/>
  <c r="AF525"/>
  <c r="AF526"/>
  <c r="AF527"/>
  <c r="AF528"/>
  <c r="AF529"/>
  <c r="AF530"/>
  <c r="AF531"/>
  <c r="AF532"/>
  <c r="AF533"/>
  <c r="AF534"/>
  <c r="AF535"/>
  <c r="AF536"/>
  <c r="AF537"/>
  <c r="AF538"/>
  <c r="AF539"/>
  <c r="AF540"/>
  <c r="AF541"/>
  <c r="AF542"/>
  <c r="AF543"/>
  <c r="AF544"/>
  <c r="AF545"/>
  <c r="AF546"/>
  <c r="AF547"/>
  <c r="AF548"/>
  <c r="AF549"/>
  <c r="AF550"/>
  <c r="AF551"/>
  <c r="AF552"/>
  <c r="AF553"/>
  <c r="AF554"/>
  <c r="AF555"/>
  <c r="AF556"/>
  <c r="AF557"/>
  <c r="AF558"/>
  <c r="AF559"/>
  <c r="AF560"/>
  <c r="AF561"/>
  <c r="AF562"/>
  <c r="AF563"/>
  <c r="AF564"/>
  <c r="AF565"/>
  <c r="AF566"/>
  <c r="AF567"/>
  <c r="AF568"/>
  <c r="AF569"/>
  <c r="AF570"/>
  <c r="AF571"/>
  <c r="AF572"/>
  <c r="AF573"/>
  <c r="AF574"/>
  <c r="AF575"/>
  <c r="AF576"/>
  <c r="AF577"/>
  <c r="AF578"/>
  <c r="AF579"/>
  <c r="AF580"/>
  <c r="AF581"/>
  <c r="AF582"/>
  <c r="AF583"/>
  <c r="AF584"/>
  <c r="AF585"/>
  <c r="AF586"/>
  <c r="AF587"/>
  <c r="AF588"/>
  <c r="AF589"/>
  <c r="AF590"/>
  <c r="AF591"/>
  <c r="AF592"/>
  <c r="AF593"/>
  <c r="AF594"/>
  <c r="AF595"/>
  <c r="AF596"/>
  <c r="AF597"/>
  <c r="AF598"/>
  <c r="AF599"/>
  <c r="AF600"/>
  <c r="AF601"/>
  <c r="AF602"/>
  <c r="AF603"/>
  <c r="AF604"/>
  <c r="AF605"/>
  <c r="AF606"/>
  <c r="AF607"/>
  <c r="AF608"/>
  <c r="AF609"/>
  <c r="AF610"/>
  <c r="AF611"/>
  <c r="AF612"/>
  <c r="AF613"/>
  <c r="AF614"/>
  <c r="AF615"/>
  <c r="AF616"/>
  <c r="AF617"/>
  <c r="AF618"/>
  <c r="AF619"/>
  <c r="AF620"/>
  <c r="AF621"/>
  <c r="AF622"/>
  <c r="AF623"/>
  <c r="AF624"/>
  <c r="AF625"/>
  <c r="AF626"/>
  <c r="AF627"/>
  <c r="AF628"/>
  <c r="AF629"/>
  <c r="AF630"/>
  <c r="AF631"/>
  <c r="AF632"/>
  <c r="AF633"/>
  <c r="AF634"/>
  <c r="AF635"/>
  <c r="AF636"/>
  <c r="AF637"/>
  <c r="AF638"/>
  <c r="AF639"/>
  <c r="AF640"/>
  <c r="AF641"/>
  <c r="AF642"/>
  <c r="AF643"/>
  <c r="AF644"/>
  <c r="AF645"/>
  <c r="AF646"/>
  <c r="AF647"/>
  <c r="AF648"/>
  <c r="AF649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5"/>
  <c r="AG276"/>
  <c r="AG277"/>
  <c r="AG278"/>
  <c r="AG279"/>
  <c r="AG280"/>
  <c r="AG281"/>
  <c r="AG282"/>
  <c r="AG283"/>
  <c r="AG284"/>
  <c r="AG285"/>
  <c r="AG286"/>
  <c r="AG287"/>
  <c r="AG288"/>
  <c r="AG289"/>
  <c r="AG290"/>
  <c r="AG291"/>
  <c r="AG292"/>
  <c r="AG293"/>
  <c r="AG294"/>
  <c r="AG295"/>
  <c r="AG296"/>
  <c r="AG297"/>
  <c r="AG298"/>
  <c r="AG299"/>
  <c r="AG300"/>
  <c r="AG301"/>
  <c r="AG302"/>
  <c r="AG303"/>
  <c r="AG304"/>
  <c r="AG305"/>
  <c r="AG306"/>
  <c r="AG307"/>
  <c r="AG308"/>
  <c r="AG309"/>
  <c r="AG310"/>
  <c r="AG311"/>
  <c r="AG312"/>
  <c r="AG313"/>
  <c r="AG314"/>
  <c r="AG315"/>
  <c r="AG316"/>
  <c r="AG317"/>
  <c r="AG318"/>
  <c r="AG319"/>
  <c r="AG320"/>
  <c r="AG321"/>
  <c r="AG322"/>
  <c r="AG323"/>
  <c r="AG324"/>
  <c r="AG325"/>
  <c r="AG326"/>
  <c r="AG327"/>
  <c r="AG328"/>
  <c r="AG329"/>
  <c r="AG330"/>
  <c r="AG331"/>
  <c r="AG332"/>
  <c r="AG333"/>
  <c r="AG334"/>
  <c r="AG335"/>
  <c r="AG336"/>
  <c r="AG337"/>
  <c r="AG338"/>
  <c r="AG339"/>
  <c r="AG340"/>
  <c r="AG341"/>
  <c r="AG342"/>
  <c r="AG343"/>
  <c r="AG344"/>
  <c r="AG345"/>
  <c r="AG346"/>
  <c r="AG347"/>
  <c r="AG348"/>
  <c r="AG349"/>
  <c r="AG350"/>
  <c r="AG351"/>
  <c r="AG352"/>
  <c r="AG353"/>
  <c r="AG354"/>
  <c r="AG355"/>
  <c r="AG356"/>
  <c r="AG357"/>
  <c r="AG358"/>
  <c r="AG359"/>
  <c r="AG360"/>
  <c r="AG361"/>
  <c r="AG362"/>
  <c r="AG363"/>
  <c r="AG364"/>
  <c r="AG365"/>
  <c r="AG366"/>
  <c r="AG367"/>
  <c r="AG368"/>
  <c r="AG369"/>
  <c r="AG370"/>
  <c r="AG371"/>
  <c r="AG372"/>
  <c r="AG373"/>
  <c r="AG374"/>
  <c r="AG375"/>
  <c r="AG376"/>
  <c r="AG377"/>
  <c r="AG378"/>
  <c r="AG379"/>
  <c r="AG380"/>
  <c r="AG381"/>
  <c r="AG382"/>
  <c r="AG383"/>
  <c r="AG384"/>
  <c r="AG385"/>
  <c r="AG386"/>
  <c r="AG387"/>
  <c r="AG388"/>
  <c r="AG389"/>
  <c r="AG390"/>
  <c r="AG391"/>
  <c r="AG392"/>
  <c r="AG393"/>
  <c r="AG394"/>
  <c r="AG395"/>
  <c r="AG396"/>
  <c r="AG397"/>
  <c r="AG398"/>
  <c r="AG399"/>
  <c r="AG400"/>
  <c r="AG401"/>
  <c r="AG402"/>
  <c r="AG403"/>
  <c r="AG404"/>
  <c r="AG405"/>
  <c r="AG406"/>
  <c r="AG407"/>
  <c r="AG408"/>
  <c r="AG409"/>
  <c r="AG410"/>
  <c r="AG411"/>
  <c r="AG412"/>
  <c r="AG413"/>
  <c r="AG414"/>
  <c r="AG415"/>
  <c r="AG416"/>
  <c r="AG417"/>
  <c r="AG418"/>
  <c r="AG419"/>
  <c r="AG420"/>
  <c r="AG421"/>
  <c r="AG422"/>
  <c r="AG423"/>
  <c r="AG424"/>
  <c r="AG425"/>
  <c r="AG426"/>
  <c r="AG427"/>
  <c r="AG428"/>
  <c r="AG429"/>
  <c r="AG430"/>
  <c r="AG431"/>
  <c r="AG432"/>
  <c r="AG433"/>
  <c r="AG434"/>
  <c r="AG435"/>
  <c r="AG436"/>
  <c r="AG437"/>
  <c r="AG438"/>
  <c r="AG439"/>
  <c r="AG440"/>
  <c r="AG441"/>
  <c r="AG442"/>
  <c r="AG443"/>
  <c r="AG444"/>
  <c r="AG445"/>
  <c r="AG446"/>
  <c r="AG447"/>
  <c r="AG448"/>
  <c r="AG449"/>
  <c r="AG450"/>
  <c r="AG451"/>
  <c r="AG452"/>
  <c r="AG453"/>
  <c r="AG454"/>
  <c r="AG455"/>
  <c r="AG456"/>
  <c r="AG457"/>
  <c r="AG458"/>
  <c r="AG459"/>
  <c r="AG460"/>
  <c r="AG461"/>
  <c r="AG462"/>
  <c r="AG463"/>
  <c r="AG464"/>
  <c r="AG465"/>
  <c r="AG466"/>
  <c r="AG467"/>
  <c r="AG468"/>
  <c r="AG469"/>
  <c r="AG470"/>
  <c r="AG471"/>
  <c r="AG472"/>
  <c r="AG473"/>
  <c r="AG474"/>
  <c r="AG475"/>
  <c r="AG476"/>
  <c r="AG477"/>
  <c r="AG478"/>
  <c r="AG479"/>
  <c r="AG480"/>
  <c r="AG481"/>
  <c r="AG482"/>
  <c r="AG483"/>
  <c r="AG484"/>
  <c r="AG485"/>
  <c r="AG486"/>
  <c r="AG487"/>
  <c r="AG488"/>
  <c r="AG489"/>
  <c r="AG490"/>
  <c r="AG491"/>
  <c r="AG492"/>
  <c r="AG493"/>
  <c r="AG494"/>
  <c r="AG495"/>
  <c r="AG496"/>
  <c r="AG497"/>
  <c r="AG498"/>
  <c r="AG499"/>
  <c r="AG500"/>
  <c r="AG501"/>
  <c r="AG502"/>
  <c r="AG503"/>
  <c r="AG504"/>
  <c r="AG505"/>
  <c r="AG506"/>
  <c r="AG507"/>
  <c r="AG508"/>
  <c r="AG509"/>
  <c r="AG510"/>
  <c r="AG511"/>
  <c r="AG512"/>
  <c r="AG513"/>
  <c r="AG514"/>
  <c r="AG515"/>
  <c r="AG516"/>
  <c r="AG517"/>
  <c r="AG518"/>
  <c r="AG519"/>
  <c r="AG520"/>
  <c r="AG521"/>
  <c r="AG522"/>
  <c r="AG523"/>
  <c r="AG524"/>
  <c r="AG525"/>
  <c r="AG526"/>
  <c r="AG527"/>
  <c r="AG528"/>
  <c r="AG529"/>
  <c r="AG530"/>
  <c r="AG531"/>
  <c r="AG532"/>
  <c r="AG533"/>
  <c r="AG534"/>
  <c r="AG535"/>
  <c r="AG536"/>
  <c r="AG537"/>
  <c r="AG538"/>
  <c r="AG539"/>
  <c r="AG540"/>
  <c r="AG541"/>
  <c r="AG542"/>
  <c r="AG543"/>
  <c r="AG544"/>
  <c r="AG545"/>
  <c r="AG546"/>
  <c r="AG547"/>
  <c r="AG548"/>
  <c r="AG549"/>
  <c r="AG550"/>
  <c r="AG551"/>
  <c r="AG552"/>
  <c r="AG553"/>
  <c r="AG554"/>
  <c r="AG555"/>
  <c r="AG556"/>
  <c r="AG557"/>
  <c r="AG558"/>
  <c r="AG559"/>
  <c r="AG560"/>
  <c r="AG561"/>
  <c r="AG562"/>
  <c r="AG563"/>
  <c r="AG564"/>
  <c r="AG565"/>
  <c r="AG566"/>
  <c r="AG567"/>
  <c r="AG568"/>
  <c r="AG569"/>
  <c r="AG570"/>
  <c r="AG571"/>
  <c r="AG572"/>
  <c r="AG573"/>
  <c r="AG574"/>
  <c r="AG575"/>
  <c r="AG576"/>
  <c r="AG577"/>
  <c r="AG578"/>
  <c r="AG579"/>
  <c r="AG580"/>
  <c r="AG581"/>
  <c r="AG582"/>
  <c r="AG583"/>
  <c r="AG584"/>
  <c r="AG585"/>
  <c r="AG586"/>
  <c r="AG587"/>
  <c r="AG588"/>
  <c r="AG589"/>
  <c r="AG590"/>
  <c r="AG591"/>
  <c r="AG592"/>
  <c r="AG593"/>
  <c r="AG594"/>
  <c r="AG595"/>
  <c r="AG596"/>
  <c r="AG597"/>
  <c r="AG598"/>
  <c r="AG599"/>
  <c r="AG600"/>
  <c r="AG601"/>
  <c r="AG602"/>
  <c r="AG603"/>
  <c r="AG604"/>
  <c r="AG605"/>
  <c r="AG606"/>
  <c r="AG607"/>
  <c r="AG608"/>
  <c r="AG609"/>
  <c r="AG610"/>
  <c r="AG611"/>
  <c r="AG612"/>
  <c r="AG613"/>
  <c r="AG614"/>
  <c r="AG615"/>
  <c r="AG616"/>
  <c r="AG617"/>
  <c r="AG618"/>
  <c r="AG619"/>
  <c r="AG620"/>
  <c r="AG621"/>
  <c r="AG622"/>
  <c r="AG623"/>
  <c r="AG624"/>
  <c r="AG625"/>
  <c r="AG626"/>
  <c r="AG627"/>
  <c r="AG628"/>
  <c r="AG629"/>
  <c r="AG630"/>
  <c r="AG631"/>
  <c r="AG632"/>
  <c r="AG633"/>
  <c r="AG634"/>
  <c r="AG635"/>
  <c r="AG636"/>
  <c r="AG637"/>
  <c r="AG638"/>
  <c r="AG639"/>
  <c r="AG640"/>
  <c r="AG641"/>
  <c r="AG642"/>
  <c r="AG643"/>
  <c r="AG644"/>
  <c r="AG645"/>
  <c r="AG646"/>
  <c r="AG647"/>
  <c r="AG648"/>
  <c r="AG649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H273"/>
  <c r="AH274"/>
  <c r="AH275"/>
  <c r="AH276"/>
  <c r="AH277"/>
  <c r="AH278"/>
  <c r="AH279"/>
  <c r="AH280"/>
  <c r="AH281"/>
  <c r="AH282"/>
  <c r="AH283"/>
  <c r="AH284"/>
  <c r="AH285"/>
  <c r="AH286"/>
  <c r="AH287"/>
  <c r="AH288"/>
  <c r="AH289"/>
  <c r="AH290"/>
  <c r="AH291"/>
  <c r="AH292"/>
  <c r="AH293"/>
  <c r="AH294"/>
  <c r="AH295"/>
  <c r="AH296"/>
  <c r="AH297"/>
  <c r="AH298"/>
  <c r="AH299"/>
  <c r="AH300"/>
  <c r="AH301"/>
  <c r="AH302"/>
  <c r="AH303"/>
  <c r="AH304"/>
  <c r="AH305"/>
  <c r="AH306"/>
  <c r="AH307"/>
  <c r="AH308"/>
  <c r="AH309"/>
  <c r="AH310"/>
  <c r="AH311"/>
  <c r="AH312"/>
  <c r="AH313"/>
  <c r="AH314"/>
  <c r="AH315"/>
  <c r="AH316"/>
  <c r="AH317"/>
  <c r="AH318"/>
  <c r="AH319"/>
  <c r="AH320"/>
  <c r="AH321"/>
  <c r="AH322"/>
  <c r="AH323"/>
  <c r="AH324"/>
  <c r="AH325"/>
  <c r="AH326"/>
  <c r="AH327"/>
  <c r="AH328"/>
  <c r="AH329"/>
  <c r="AH330"/>
  <c r="AH331"/>
  <c r="AH332"/>
  <c r="AH333"/>
  <c r="AH334"/>
  <c r="AH335"/>
  <c r="AH336"/>
  <c r="AH337"/>
  <c r="AH338"/>
  <c r="AH339"/>
  <c r="AH340"/>
  <c r="AH341"/>
  <c r="AH342"/>
  <c r="AH343"/>
  <c r="AH344"/>
  <c r="AH345"/>
  <c r="AH346"/>
  <c r="AH347"/>
  <c r="AH348"/>
  <c r="AH349"/>
  <c r="AH350"/>
  <c r="AH351"/>
  <c r="AH352"/>
  <c r="AH353"/>
  <c r="AH354"/>
  <c r="AH355"/>
  <c r="AH356"/>
  <c r="AH357"/>
  <c r="AH358"/>
  <c r="AH359"/>
  <c r="AH360"/>
  <c r="AH361"/>
  <c r="AH362"/>
  <c r="AH363"/>
  <c r="AH364"/>
  <c r="AH365"/>
  <c r="AH366"/>
  <c r="AH367"/>
  <c r="AH368"/>
  <c r="AH369"/>
  <c r="AH370"/>
  <c r="AH371"/>
  <c r="AH372"/>
  <c r="AH373"/>
  <c r="AH374"/>
  <c r="AH375"/>
  <c r="AH376"/>
  <c r="AH377"/>
  <c r="AH378"/>
  <c r="AH379"/>
  <c r="AH380"/>
  <c r="AH381"/>
  <c r="AH382"/>
  <c r="AH383"/>
  <c r="AH384"/>
  <c r="AH385"/>
  <c r="AH386"/>
  <c r="AH387"/>
  <c r="AH388"/>
  <c r="AH389"/>
  <c r="AH390"/>
  <c r="AH391"/>
  <c r="AH392"/>
  <c r="AH393"/>
  <c r="AH394"/>
  <c r="AH395"/>
  <c r="AH396"/>
  <c r="AH397"/>
  <c r="AH398"/>
  <c r="AH399"/>
  <c r="AH400"/>
  <c r="AH401"/>
  <c r="AH402"/>
  <c r="AH403"/>
  <c r="AH404"/>
  <c r="AH405"/>
  <c r="AH406"/>
  <c r="AH407"/>
  <c r="AH408"/>
  <c r="AH409"/>
  <c r="AH410"/>
  <c r="AH411"/>
  <c r="AH412"/>
  <c r="AH413"/>
  <c r="AH414"/>
  <c r="AH415"/>
  <c r="AH416"/>
  <c r="AH417"/>
  <c r="AH418"/>
  <c r="AH419"/>
  <c r="AH420"/>
  <c r="AH421"/>
  <c r="AH422"/>
  <c r="AH423"/>
  <c r="AH424"/>
  <c r="AH425"/>
  <c r="AH426"/>
  <c r="AH427"/>
  <c r="AH428"/>
  <c r="AH429"/>
  <c r="AH430"/>
  <c r="AH431"/>
  <c r="AH432"/>
  <c r="AH433"/>
  <c r="AH434"/>
  <c r="AH435"/>
  <c r="AH436"/>
  <c r="AH437"/>
  <c r="AH438"/>
  <c r="AH439"/>
  <c r="AH440"/>
  <c r="AH441"/>
  <c r="AH442"/>
  <c r="AH443"/>
  <c r="AH444"/>
  <c r="AH445"/>
  <c r="AH446"/>
  <c r="AH447"/>
  <c r="AH448"/>
  <c r="AH449"/>
  <c r="AH450"/>
  <c r="AH451"/>
  <c r="AH452"/>
  <c r="AH453"/>
  <c r="AH454"/>
  <c r="AH455"/>
  <c r="AH456"/>
  <c r="AH457"/>
  <c r="AH458"/>
  <c r="AH459"/>
  <c r="AH460"/>
  <c r="AH461"/>
  <c r="AH462"/>
  <c r="AH463"/>
  <c r="AH464"/>
  <c r="AH465"/>
  <c r="AH466"/>
  <c r="AH467"/>
  <c r="AH468"/>
  <c r="AH469"/>
  <c r="AH470"/>
  <c r="AH471"/>
  <c r="AH472"/>
  <c r="AH473"/>
  <c r="AH474"/>
  <c r="AH475"/>
  <c r="AH476"/>
  <c r="AH477"/>
  <c r="AH478"/>
  <c r="AH479"/>
  <c r="AH480"/>
  <c r="AH481"/>
  <c r="AH482"/>
  <c r="AH483"/>
  <c r="AH484"/>
  <c r="AH485"/>
  <c r="AH486"/>
  <c r="AH487"/>
  <c r="AH488"/>
  <c r="AH489"/>
  <c r="AH490"/>
  <c r="AH491"/>
  <c r="AH492"/>
  <c r="AH493"/>
  <c r="AH494"/>
  <c r="AH495"/>
  <c r="AH496"/>
  <c r="AH497"/>
  <c r="AH498"/>
  <c r="AH499"/>
  <c r="AH500"/>
  <c r="AH501"/>
  <c r="AH502"/>
  <c r="AH503"/>
  <c r="AH504"/>
  <c r="AH505"/>
  <c r="AH506"/>
  <c r="AH507"/>
  <c r="AH508"/>
  <c r="AH509"/>
  <c r="AH510"/>
  <c r="AH511"/>
  <c r="AH512"/>
  <c r="AH513"/>
  <c r="AH514"/>
  <c r="AH515"/>
  <c r="AH516"/>
  <c r="AH517"/>
  <c r="AH518"/>
  <c r="AH519"/>
  <c r="AH520"/>
  <c r="AH521"/>
  <c r="AH522"/>
  <c r="AH523"/>
  <c r="AH524"/>
  <c r="AH525"/>
  <c r="AH526"/>
  <c r="AH527"/>
  <c r="AH528"/>
  <c r="AH529"/>
  <c r="AH530"/>
  <c r="AH531"/>
  <c r="AH532"/>
  <c r="AH533"/>
  <c r="AH534"/>
  <c r="AH535"/>
  <c r="AH536"/>
  <c r="AH537"/>
  <c r="AH538"/>
  <c r="AH539"/>
  <c r="AH540"/>
  <c r="AH541"/>
  <c r="AH542"/>
  <c r="AH543"/>
  <c r="AH544"/>
  <c r="AH545"/>
  <c r="AH546"/>
  <c r="AH547"/>
  <c r="AH548"/>
  <c r="AH549"/>
  <c r="AH550"/>
  <c r="AH551"/>
  <c r="AH552"/>
  <c r="AH553"/>
  <c r="AH554"/>
  <c r="AH555"/>
  <c r="AH556"/>
  <c r="AH557"/>
  <c r="AH558"/>
  <c r="AH559"/>
  <c r="AH560"/>
  <c r="AH561"/>
  <c r="AH562"/>
  <c r="AH563"/>
  <c r="AH564"/>
  <c r="AH565"/>
  <c r="AH566"/>
  <c r="AH567"/>
  <c r="AH568"/>
  <c r="AH569"/>
  <c r="AH570"/>
  <c r="AH571"/>
  <c r="AH572"/>
  <c r="AH573"/>
  <c r="AH574"/>
  <c r="AH575"/>
  <c r="AH576"/>
  <c r="AH577"/>
  <c r="AH578"/>
  <c r="AH579"/>
  <c r="AH580"/>
  <c r="AH581"/>
  <c r="AH582"/>
  <c r="AH583"/>
  <c r="AH584"/>
  <c r="AH585"/>
  <c r="AH586"/>
  <c r="AH587"/>
  <c r="AH588"/>
  <c r="AH589"/>
  <c r="AH590"/>
  <c r="AH591"/>
  <c r="AH592"/>
  <c r="AH593"/>
  <c r="AH594"/>
  <c r="AH595"/>
  <c r="AH596"/>
  <c r="AH597"/>
  <c r="AH598"/>
  <c r="AH599"/>
  <c r="AH600"/>
  <c r="AH601"/>
  <c r="AH602"/>
  <c r="AH603"/>
  <c r="AH604"/>
  <c r="AH605"/>
  <c r="AH606"/>
  <c r="AH607"/>
  <c r="AH608"/>
  <c r="AH609"/>
  <c r="AH610"/>
  <c r="AH611"/>
  <c r="AH612"/>
  <c r="AH613"/>
  <c r="AH614"/>
  <c r="AH615"/>
  <c r="AH616"/>
  <c r="AH617"/>
  <c r="AH618"/>
  <c r="AH619"/>
  <c r="AH620"/>
  <c r="AH621"/>
  <c r="AH622"/>
  <c r="AH623"/>
  <c r="AH624"/>
  <c r="AH625"/>
  <c r="AH626"/>
  <c r="AH627"/>
  <c r="AH628"/>
  <c r="AH629"/>
  <c r="AH630"/>
  <c r="AH631"/>
  <c r="AH632"/>
  <c r="AH633"/>
  <c r="AH634"/>
  <c r="AH635"/>
  <c r="AH636"/>
  <c r="AH637"/>
  <c r="AH638"/>
  <c r="AH639"/>
  <c r="AH640"/>
  <c r="AH641"/>
  <c r="AH642"/>
  <c r="AH643"/>
  <c r="AH644"/>
  <c r="AH645"/>
  <c r="AH646"/>
  <c r="AH647"/>
  <c r="AH648"/>
  <c r="AH649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K266" s="1"/>
  <c r="AJ267"/>
  <c r="AJ268"/>
  <c r="AJ269"/>
  <c r="AJ270"/>
  <c r="AJ271"/>
  <c r="AJ272"/>
  <c r="AJ273"/>
  <c r="AJ274"/>
  <c r="AK274" s="1"/>
  <c r="AJ275"/>
  <c r="AJ276"/>
  <c r="AJ277"/>
  <c r="AJ278"/>
  <c r="AJ279"/>
  <c r="AJ280"/>
  <c r="AJ281"/>
  <c r="AJ282"/>
  <c r="AK282" s="1"/>
  <c r="AJ283"/>
  <c r="AJ284"/>
  <c r="AJ285"/>
  <c r="AJ286"/>
  <c r="AJ287"/>
  <c r="AJ288"/>
  <c r="AJ289"/>
  <c r="AJ290"/>
  <c r="AK290" s="1"/>
  <c r="AJ291"/>
  <c r="AJ292"/>
  <c r="AJ293"/>
  <c r="AJ294"/>
  <c r="AJ295"/>
  <c r="AJ296"/>
  <c r="AJ297"/>
  <c r="AJ298"/>
  <c r="AK298" s="1"/>
  <c r="AJ299"/>
  <c r="AJ300"/>
  <c r="AJ301"/>
  <c r="AJ302"/>
  <c r="AJ303"/>
  <c r="AJ304"/>
  <c r="AJ305"/>
  <c r="AJ306"/>
  <c r="AK306" s="1"/>
  <c r="AJ307"/>
  <c r="AJ308"/>
  <c r="AJ309"/>
  <c r="AJ310"/>
  <c r="AJ311"/>
  <c r="AJ312"/>
  <c r="AJ313"/>
  <c r="AJ314"/>
  <c r="AK314" s="1"/>
  <c r="AJ315"/>
  <c r="AJ316"/>
  <c r="AJ317"/>
  <c r="AJ318"/>
  <c r="AJ319"/>
  <c r="AJ320"/>
  <c r="AJ321"/>
  <c r="AJ322"/>
  <c r="AK322" s="1"/>
  <c r="AJ323"/>
  <c r="AJ324"/>
  <c r="AJ325"/>
  <c r="AJ326"/>
  <c r="AJ327"/>
  <c r="AJ328"/>
  <c r="AJ329"/>
  <c r="AJ330"/>
  <c r="AK330" s="1"/>
  <c r="AJ331"/>
  <c r="AJ332"/>
  <c r="AJ333"/>
  <c r="AJ334"/>
  <c r="AJ335"/>
  <c r="AJ336"/>
  <c r="AJ337"/>
  <c r="AJ338"/>
  <c r="AK338" s="1"/>
  <c r="AJ339"/>
  <c r="AJ340"/>
  <c r="AJ341"/>
  <c r="AJ342"/>
  <c r="AJ343"/>
  <c r="AJ344"/>
  <c r="AJ345"/>
  <c r="AJ346"/>
  <c r="AK346" s="1"/>
  <c r="AJ347"/>
  <c r="AJ348"/>
  <c r="AJ349"/>
  <c r="AJ350"/>
  <c r="AJ351"/>
  <c r="AJ352"/>
  <c r="AJ353"/>
  <c r="AJ354"/>
  <c r="AK354" s="1"/>
  <c r="AJ355"/>
  <c r="AJ356"/>
  <c r="AJ357"/>
  <c r="AJ358"/>
  <c r="AJ359"/>
  <c r="AJ360"/>
  <c r="AJ361"/>
  <c r="AJ362"/>
  <c r="AK362" s="1"/>
  <c r="AJ363"/>
  <c r="AJ364"/>
  <c r="AJ365"/>
  <c r="AJ366"/>
  <c r="AJ367"/>
  <c r="AJ368"/>
  <c r="AJ369"/>
  <c r="AJ370"/>
  <c r="AK370" s="1"/>
  <c r="AJ371"/>
  <c r="AJ372"/>
  <c r="AJ373"/>
  <c r="AJ374"/>
  <c r="AJ375"/>
  <c r="AJ376"/>
  <c r="AJ377"/>
  <c r="AJ378"/>
  <c r="AK378" s="1"/>
  <c r="AJ379"/>
  <c r="AJ380"/>
  <c r="AJ381"/>
  <c r="AJ382"/>
  <c r="AJ383"/>
  <c r="AJ384"/>
  <c r="AJ385"/>
  <c r="AJ386"/>
  <c r="AJ387"/>
  <c r="AJ388"/>
  <c r="AJ389"/>
  <c r="AJ390"/>
  <c r="AJ391"/>
  <c r="AJ392"/>
  <c r="AK392" s="1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K408" s="1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K424" s="1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K440" s="1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K456" s="1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K472" s="1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K488" s="1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K504" s="1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K520" s="1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K536" s="1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K552" s="1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K568" s="1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K584" s="1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K600" s="1"/>
  <c r="AJ601"/>
  <c r="AJ602"/>
  <c r="AJ603"/>
  <c r="AJ604"/>
  <c r="AJ605"/>
  <c r="AJ606"/>
  <c r="AJ607"/>
  <c r="AJ608"/>
  <c r="AK608" s="1"/>
  <c r="AJ609"/>
  <c r="AJ610"/>
  <c r="AJ611"/>
  <c r="AJ612"/>
  <c r="AJ613"/>
  <c r="AJ614"/>
  <c r="AJ615"/>
  <c r="AJ616"/>
  <c r="AK616" s="1"/>
  <c r="AJ617"/>
  <c r="AJ618"/>
  <c r="AJ619"/>
  <c r="AJ620"/>
  <c r="AJ621"/>
  <c r="AJ622"/>
  <c r="AJ623"/>
  <c r="AJ624"/>
  <c r="AK624" s="1"/>
  <c r="AJ625"/>
  <c r="AJ626"/>
  <c r="AJ627"/>
  <c r="AJ628"/>
  <c r="AJ629"/>
  <c r="AJ630"/>
  <c r="AJ631"/>
  <c r="AJ632"/>
  <c r="AK632" s="1"/>
  <c r="AJ633"/>
  <c r="AJ634"/>
  <c r="AJ635"/>
  <c r="AJ636"/>
  <c r="AJ637"/>
  <c r="AJ638"/>
  <c r="AJ639"/>
  <c r="AJ640"/>
  <c r="AK640" s="1"/>
  <c r="AJ641"/>
  <c r="AJ642"/>
  <c r="AJ643"/>
  <c r="AJ644"/>
  <c r="AJ645"/>
  <c r="AJ646"/>
  <c r="AJ647"/>
  <c r="AJ648"/>
  <c r="AK648" s="1"/>
  <c r="AJ649"/>
  <c r="AK6"/>
  <c r="AK10"/>
  <c r="AK14"/>
  <c r="AK18"/>
  <c r="AK22"/>
  <c r="AK26"/>
  <c r="AK30"/>
  <c r="AK34"/>
  <c r="AK38"/>
  <c r="AK42"/>
  <c r="AK46"/>
  <c r="AK50"/>
  <c r="AK54"/>
  <c r="AK58"/>
  <c r="AK62"/>
  <c r="AK66"/>
  <c r="AK70"/>
  <c r="AK74"/>
  <c r="AK78"/>
  <c r="AK82"/>
  <c r="AK86"/>
  <c r="AK90"/>
  <c r="AK94"/>
  <c r="AK98"/>
  <c r="AK102"/>
  <c r="AK106"/>
  <c r="AK110"/>
  <c r="AK114"/>
  <c r="AK118"/>
  <c r="AK122"/>
  <c r="AK126"/>
  <c r="AK130"/>
  <c r="AK134"/>
  <c r="AK138"/>
  <c r="AK142"/>
  <c r="AK146"/>
  <c r="AK150"/>
  <c r="AK154"/>
  <c r="AK158"/>
  <c r="AK162"/>
  <c r="AK166"/>
  <c r="AK170"/>
  <c r="AK174"/>
  <c r="AK178"/>
  <c r="AK182"/>
  <c r="AK186"/>
  <c r="AK190"/>
  <c r="AK194"/>
  <c r="AK198"/>
  <c r="AK202"/>
  <c r="AK206"/>
  <c r="AK210"/>
  <c r="AK214"/>
  <c r="AK218"/>
  <c r="AK222"/>
  <c r="AK226"/>
  <c r="AK230"/>
  <c r="AK234"/>
  <c r="AK238"/>
  <c r="AK242"/>
  <c r="AK246"/>
  <c r="AK250"/>
  <c r="AK254"/>
  <c r="AK258"/>
  <c r="AK262"/>
  <c r="AK270"/>
  <c r="AK278"/>
  <c r="AK286"/>
  <c r="AK294"/>
  <c r="AK302"/>
  <c r="AK310"/>
  <c r="AK318"/>
  <c r="AK326"/>
  <c r="AK334"/>
  <c r="AK342"/>
  <c r="AK350"/>
  <c r="AK358"/>
  <c r="AK366"/>
  <c r="AK374"/>
  <c r="AK384"/>
  <c r="AK400"/>
  <c r="AK416"/>
  <c r="AK432"/>
  <c r="AK448"/>
  <c r="AK464"/>
  <c r="AK480"/>
  <c r="AK496"/>
  <c r="AK512"/>
  <c r="AK528"/>
  <c r="AK544"/>
  <c r="AK560"/>
  <c r="AK576"/>
  <c r="AK592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G3"/>
  <c r="H3"/>
  <c r="I3"/>
  <c r="J3"/>
  <c r="K3"/>
  <c r="L3"/>
  <c r="F3"/>
  <c r="AK644" l="1"/>
  <c r="AK636"/>
  <c r="AK628"/>
  <c r="AK620"/>
  <c r="AK612"/>
  <c r="AK604"/>
  <c r="AK596"/>
  <c r="AK588"/>
  <c r="AK580"/>
  <c r="AK572"/>
  <c r="AK564"/>
  <c r="AK556"/>
  <c r="AK548"/>
  <c r="AK540"/>
  <c r="AK532"/>
  <c r="AK524"/>
  <c r="AK516"/>
  <c r="AK508"/>
  <c r="AK500"/>
  <c r="AK492"/>
  <c r="AK484"/>
  <c r="AK476"/>
  <c r="AK468"/>
  <c r="AK460"/>
  <c r="AK452"/>
  <c r="AK444"/>
  <c r="AK436"/>
  <c r="AK428"/>
  <c r="AK420"/>
  <c r="AK412"/>
  <c r="AK404"/>
  <c r="AK396"/>
  <c r="AK388"/>
  <c r="AK380"/>
  <c r="AK376"/>
  <c r="AK372"/>
  <c r="AK368"/>
  <c r="AK364"/>
  <c r="AK360"/>
  <c r="AK356"/>
  <c r="AK352"/>
  <c r="AK348"/>
  <c r="AK344"/>
  <c r="AK340"/>
  <c r="AK336"/>
  <c r="AK332"/>
  <c r="AK328"/>
  <c r="AK324"/>
  <c r="AK320"/>
  <c r="AK316"/>
  <c r="AK312"/>
  <c r="AK308"/>
  <c r="AK304"/>
  <c r="AK300"/>
  <c r="AK296"/>
  <c r="AK292"/>
  <c r="AK288"/>
  <c r="AK284"/>
  <c r="AK280"/>
  <c r="AK276"/>
  <c r="AK272"/>
  <c r="AK268"/>
  <c r="AK264"/>
  <c r="AK260"/>
  <c r="AK256"/>
  <c r="AK252"/>
  <c r="AK248"/>
  <c r="AK244"/>
  <c r="AK240"/>
  <c r="AK236"/>
  <c r="AK232"/>
  <c r="AK228"/>
  <c r="AK224"/>
  <c r="AK220"/>
  <c r="AK216"/>
  <c r="AK212"/>
  <c r="AK208"/>
  <c r="AK204"/>
  <c r="AK200"/>
  <c r="AK196"/>
  <c r="AK192"/>
  <c r="AK188"/>
  <c r="AK184"/>
  <c r="AK180"/>
  <c r="AK176"/>
  <c r="AK172"/>
  <c r="AK168"/>
  <c r="AK164"/>
  <c r="AK160"/>
  <c r="AK156"/>
  <c r="AK152"/>
  <c r="AK148"/>
  <c r="AK144"/>
  <c r="AK140"/>
  <c r="AK136"/>
  <c r="AK132"/>
  <c r="AK128"/>
  <c r="AK124"/>
  <c r="AK120"/>
  <c r="AK116"/>
  <c r="AK112"/>
  <c r="AK108"/>
  <c r="AK104"/>
  <c r="AK100"/>
  <c r="AK96"/>
  <c r="AK92"/>
  <c r="AK88"/>
  <c r="AK84"/>
  <c r="AK80"/>
  <c r="AK76"/>
  <c r="AK72"/>
  <c r="AK68"/>
  <c r="AK64"/>
  <c r="AK60"/>
  <c r="AK56"/>
  <c r="AK52"/>
  <c r="AK48"/>
  <c r="AK44"/>
  <c r="AK40"/>
  <c r="AK36"/>
  <c r="AK32"/>
  <c r="AK28"/>
  <c r="AK24"/>
  <c r="AK20"/>
  <c r="AK16"/>
  <c r="AK12"/>
  <c r="AK8"/>
  <c r="AK649"/>
  <c r="AK647"/>
  <c r="AK645"/>
  <c r="AK643"/>
  <c r="AK641"/>
  <c r="AK639"/>
  <c r="AK637"/>
  <c r="AK635"/>
  <c r="AK633"/>
  <c r="AK631"/>
  <c r="AK629"/>
  <c r="AK627"/>
  <c r="AK625"/>
  <c r="AK623"/>
  <c r="AK621"/>
  <c r="AK619"/>
  <c r="AK617"/>
  <c r="AK615"/>
  <c r="AK613"/>
  <c r="AK611"/>
  <c r="AK609"/>
  <c r="AK607"/>
  <c r="AK605"/>
  <c r="AK603"/>
  <c r="AK601"/>
  <c r="AK599"/>
  <c r="AK597"/>
  <c r="AK595"/>
  <c r="AK593"/>
  <c r="AK591"/>
  <c r="AK589"/>
  <c r="AK587"/>
  <c r="AK585"/>
  <c r="AK583"/>
  <c r="AK581"/>
  <c r="AK579"/>
  <c r="AK577"/>
  <c r="AK575"/>
  <c r="AK573"/>
  <c r="AK571"/>
  <c r="AK569"/>
  <c r="AK567"/>
  <c r="AK565"/>
  <c r="AK563"/>
  <c r="AK561"/>
  <c r="AK559"/>
  <c r="AK557"/>
  <c r="AK555"/>
  <c r="AK553"/>
  <c r="AK551"/>
  <c r="AK549"/>
  <c r="AK547"/>
  <c r="AK545"/>
  <c r="AK543"/>
  <c r="AK541"/>
  <c r="AK539"/>
  <c r="AK537"/>
  <c r="AK535"/>
  <c r="AK533"/>
  <c r="AK531"/>
  <c r="AK529"/>
  <c r="AK527"/>
  <c r="AK525"/>
  <c r="AK523"/>
  <c r="AK521"/>
  <c r="AK519"/>
  <c r="AK517"/>
  <c r="AK515"/>
  <c r="AK513"/>
  <c r="AK511"/>
  <c r="AK509"/>
  <c r="AK507"/>
  <c r="AK505"/>
  <c r="AK503"/>
  <c r="AK501"/>
  <c r="AK499"/>
  <c r="AK497"/>
  <c r="AK495"/>
  <c r="AK493"/>
  <c r="AK491"/>
  <c r="AK489"/>
  <c r="AK487"/>
  <c r="AK485"/>
  <c r="AK483"/>
  <c r="AK481"/>
  <c r="AK479"/>
  <c r="AK477"/>
  <c r="AK475"/>
  <c r="AK473"/>
  <c r="AK471"/>
  <c r="AK469"/>
  <c r="AK467"/>
  <c r="AK465"/>
  <c r="AK463"/>
  <c r="AK461"/>
  <c r="AK459"/>
  <c r="AK457"/>
  <c r="AK455"/>
  <c r="AK453"/>
  <c r="AK451"/>
  <c r="AK449"/>
  <c r="AK447"/>
  <c r="AK445"/>
  <c r="AK443"/>
  <c r="AK441"/>
  <c r="AK439"/>
  <c r="AK437"/>
  <c r="AK435"/>
  <c r="AK433"/>
  <c r="AK431"/>
  <c r="AK429"/>
  <c r="AK427"/>
  <c r="AK425"/>
  <c r="AK423"/>
  <c r="AK421"/>
  <c r="AK419"/>
  <c r="AK417"/>
  <c r="AK415"/>
  <c r="AK413"/>
  <c r="AK411"/>
  <c r="AK409"/>
  <c r="AK407"/>
  <c r="AK405"/>
  <c r="AK403"/>
  <c r="AK401"/>
  <c r="AK399"/>
  <c r="AK397"/>
  <c r="AK395"/>
  <c r="AK393"/>
  <c r="AK391"/>
  <c r="AK389"/>
  <c r="AK387"/>
  <c r="AK385"/>
  <c r="AK383"/>
  <c r="AK381"/>
  <c r="AK379"/>
  <c r="AK377"/>
  <c r="AK375"/>
  <c r="AK373"/>
  <c r="AK371"/>
  <c r="AK369"/>
  <c r="AK367"/>
  <c r="AK365"/>
  <c r="AK363"/>
  <c r="AK361"/>
  <c r="AK359"/>
  <c r="AK357"/>
  <c r="AK355"/>
  <c r="AK353"/>
  <c r="AK351"/>
  <c r="AK349"/>
  <c r="AK347"/>
  <c r="AK345"/>
  <c r="AK343"/>
  <c r="AK341"/>
  <c r="AK339"/>
  <c r="AK337"/>
  <c r="AK335"/>
  <c r="AK333"/>
  <c r="AK331"/>
  <c r="AK329"/>
  <c r="AK327"/>
  <c r="AK325"/>
  <c r="AK323"/>
  <c r="AK321"/>
  <c r="AK319"/>
  <c r="AK317"/>
  <c r="AK315"/>
  <c r="AK313"/>
  <c r="AK311"/>
  <c r="AK309"/>
  <c r="AK307"/>
  <c r="AK305"/>
  <c r="AK303"/>
  <c r="AK301"/>
  <c r="AK299"/>
  <c r="AK297"/>
  <c r="AK295"/>
  <c r="AK293"/>
  <c r="AK291"/>
  <c r="AK289"/>
  <c r="AK287"/>
  <c r="AK285"/>
  <c r="AK283"/>
  <c r="AK281"/>
  <c r="AK279"/>
  <c r="AK277"/>
  <c r="AK275"/>
  <c r="AK273"/>
  <c r="AK271"/>
  <c r="AK269"/>
  <c r="AK267"/>
  <c r="AK265"/>
  <c r="AK263"/>
  <c r="AK261"/>
  <c r="AK259"/>
  <c r="AK257"/>
  <c r="AK255"/>
  <c r="AK253"/>
  <c r="AK251"/>
  <c r="AK249"/>
  <c r="AK247"/>
  <c r="AK245"/>
  <c r="AK243"/>
  <c r="AK241"/>
  <c r="AK239"/>
  <c r="AK237"/>
  <c r="AK235"/>
  <c r="AK233"/>
  <c r="AK231"/>
  <c r="AK229"/>
  <c r="AK227"/>
  <c r="AK225"/>
  <c r="AK223"/>
  <c r="AK221"/>
  <c r="AK219"/>
  <c r="AK217"/>
  <c r="AK215"/>
  <c r="AK213"/>
  <c r="AK211"/>
  <c r="AK209"/>
  <c r="AK207"/>
  <c r="AK205"/>
  <c r="AK203"/>
  <c r="AK201"/>
  <c r="AK199"/>
  <c r="AK197"/>
  <c r="AK195"/>
  <c r="AK193"/>
  <c r="AK191"/>
  <c r="AK189"/>
  <c r="AK187"/>
  <c r="AK185"/>
  <c r="AK183"/>
  <c r="AK181"/>
  <c r="AK179"/>
  <c r="AK177"/>
  <c r="AK175"/>
  <c r="AK173"/>
  <c r="AK171"/>
  <c r="AK169"/>
  <c r="AK167"/>
  <c r="AK165"/>
  <c r="AK163"/>
  <c r="AK161"/>
  <c r="AK159"/>
  <c r="AK157"/>
  <c r="AK155"/>
  <c r="AK153"/>
  <c r="AK151"/>
  <c r="AK149"/>
  <c r="AK147"/>
  <c r="AK145"/>
  <c r="AK143"/>
  <c r="AK141"/>
  <c r="AK139"/>
  <c r="AK137"/>
  <c r="AK135"/>
  <c r="AK133"/>
  <c r="AK131"/>
  <c r="AK129"/>
  <c r="AK127"/>
  <c r="AK125"/>
  <c r="AK123"/>
  <c r="AK121"/>
  <c r="AK119"/>
  <c r="AK117"/>
  <c r="AK115"/>
  <c r="AK113"/>
  <c r="AK111"/>
  <c r="AK109"/>
  <c r="AK107"/>
  <c r="AK105"/>
  <c r="AK103"/>
  <c r="AK101"/>
  <c r="AK99"/>
  <c r="AK97"/>
  <c r="AK95"/>
  <c r="AK93"/>
  <c r="AK91"/>
  <c r="AK89"/>
  <c r="AK87"/>
  <c r="AK85"/>
  <c r="AK83"/>
  <c r="AK81"/>
  <c r="AK79"/>
  <c r="AK77"/>
  <c r="AK75"/>
  <c r="AK73"/>
  <c r="AK71"/>
  <c r="AK69"/>
  <c r="AK67"/>
  <c r="AK65"/>
  <c r="AK63"/>
  <c r="AK61"/>
  <c r="AK59"/>
  <c r="AK57"/>
  <c r="AK55"/>
  <c r="AK53"/>
  <c r="AK51"/>
  <c r="AK49"/>
  <c r="AK47"/>
  <c r="AK45"/>
  <c r="AK43"/>
  <c r="AK41"/>
  <c r="AK39"/>
  <c r="AK37"/>
  <c r="AK35"/>
  <c r="AK33"/>
  <c r="AK31"/>
  <c r="AK29"/>
  <c r="AK27"/>
  <c r="AK25"/>
  <c r="AK23"/>
  <c r="AK21"/>
  <c r="AK19"/>
  <c r="AK17"/>
  <c r="AK15"/>
  <c r="AK13"/>
  <c r="AK11"/>
  <c r="AK9"/>
  <c r="AK7"/>
  <c r="AK5"/>
  <c r="AK562"/>
  <c r="AK558"/>
  <c r="AK554"/>
  <c r="AK550"/>
  <c r="AK546"/>
  <c r="AK542"/>
  <c r="AK538"/>
  <c r="AK534"/>
  <c r="AK530"/>
  <c r="AK526"/>
  <c r="AK522"/>
  <c r="AK518"/>
  <c r="AK514"/>
  <c r="AK510"/>
  <c r="AK506"/>
  <c r="AK502"/>
  <c r="AK498"/>
  <c r="AK494"/>
  <c r="AK490"/>
  <c r="AK486"/>
  <c r="AK482"/>
  <c r="AK478"/>
  <c r="AK474"/>
  <c r="AK470"/>
  <c r="AK466"/>
  <c r="AK462"/>
  <c r="AK458"/>
  <c r="AK454"/>
  <c r="AK450"/>
  <c r="AK446"/>
  <c r="AK442"/>
  <c r="AK438"/>
  <c r="AK434"/>
  <c r="AK430"/>
  <c r="AK426"/>
  <c r="AK422"/>
  <c r="AK418"/>
  <c r="AK414"/>
  <c r="AK410"/>
  <c r="AK406"/>
  <c r="AK402"/>
  <c r="AK398"/>
  <c r="AK394"/>
  <c r="AK390"/>
  <c r="AK386"/>
  <c r="AK382"/>
  <c r="AK646"/>
  <c r="AK642"/>
  <c r="AK638"/>
  <c r="AK634"/>
  <c r="AK630"/>
  <c r="AK626"/>
  <c r="AK622"/>
  <c r="AK618"/>
  <c r="AK614"/>
  <c r="AK610"/>
  <c r="AK606"/>
  <c r="AK602"/>
  <c r="AK598"/>
  <c r="AK594"/>
  <c r="AK590"/>
  <c r="AK586"/>
  <c r="AK582"/>
  <c r="AK578"/>
  <c r="AK574"/>
  <c r="AK570"/>
  <c r="AK566"/>
</calcChain>
</file>

<file path=xl/connections.xml><?xml version="1.0" encoding="utf-8"?>
<connections xmlns="http://schemas.openxmlformats.org/spreadsheetml/2006/main">
  <connection id="1" keepAlive="1" name="192.168.3.138_Grn" type="5" refreshedVersion="3" background="1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rpt_prc_inv_grn_dayWiseSum_excell_inventory"/>
  </connection>
  <connection id="2" keepAlive="1" name="192.168.3.138_GRN_VendItem" type="5" refreshedVersion="3" background="1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rpt_prc_inv_grn_dayWiseSum_VendorWiseItemList_excell_inventory"/>
  </connection>
</connections>
</file>

<file path=xl/sharedStrings.xml><?xml version="1.0" encoding="utf-8"?>
<sst xmlns="http://schemas.openxmlformats.org/spreadsheetml/2006/main" count="8341" uniqueCount="2022">
  <si>
    <t>supcode</t>
  </si>
  <si>
    <t>DayNo</t>
  </si>
  <si>
    <t>item_key</t>
  </si>
  <si>
    <t>SUP-1728</t>
  </si>
  <si>
    <t>006-04330</t>
  </si>
  <si>
    <t>Sup-0037</t>
  </si>
  <si>
    <t>006-01771</t>
  </si>
  <si>
    <t>SUP-1321</t>
  </si>
  <si>
    <t>006-03922</t>
  </si>
  <si>
    <t>SUP-1807</t>
  </si>
  <si>
    <t>006-03946</t>
  </si>
  <si>
    <t>SUP-1394</t>
  </si>
  <si>
    <t>006-03951</t>
  </si>
  <si>
    <t>006-03987</t>
  </si>
  <si>
    <t>006-04010</t>
  </si>
  <si>
    <t>006-04011</t>
  </si>
  <si>
    <t>006-04013</t>
  </si>
  <si>
    <t>006-04014</t>
  </si>
  <si>
    <t>006-04015</t>
  </si>
  <si>
    <t>006-04018</t>
  </si>
  <si>
    <t>006-04019</t>
  </si>
  <si>
    <t>006-04020</t>
  </si>
  <si>
    <t>006-04021</t>
  </si>
  <si>
    <t>006-04022</t>
  </si>
  <si>
    <t>006-04025</t>
  </si>
  <si>
    <t>006-04027</t>
  </si>
  <si>
    <t>006-04029</t>
  </si>
  <si>
    <t>006-04033</t>
  </si>
  <si>
    <t>006-04035</t>
  </si>
  <si>
    <t>006-04038</t>
  </si>
  <si>
    <t>006-04043</t>
  </si>
  <si>
    <t>006-04045</t>
  </si>
  <si>
    <t>006-04049</t>
  </si>
  <si>
    <t>006-04050</t>
  </si>
  <si>
    <t>006-04051</t>
  </si>
  <si>
    <t>006-04052</t>
  </si>
  <si>
    <t>006-04057</t>
  </si>
  <si>
    <t>006-04058</t>
  </si>
  <si>
    <t>006-04059</t>
  </si>
  <si>
    <t>006-04061</t>
  </si>
  <si>
    <t>006-04062</t>
  </si>
  <si>
    <t>006-04065</t>
  </si>
  <si>
    <t>006-04067</t>
  </si>
  <si>
    <t>006-04069</t>
  </si>
  <si>
    <t>006-04475</t>
  </si>
  <si>
    <t>SUP-1186</t>
  </si>
  <si>
    <t>006-01564</t>
  </si>
  <si>
    <t>SUP-1148</t>
  </si>
  <si>
    <t>006-01573</t>
  </si>
  <si>
    <t>006-01582</t>
  </si>
  <si>
    <t>006-01584</t>
  </si>
  <si>
    <t>006-01592</t>
  </si>
  <si>
    <t>006-01597</t>
  </si>
  <si>
    <t>SUP-1776</t>
  </si>
  <si>
    <t>006-01637</t>
  </si>
  <si>
    <t>006-01772</t>
  </si>
  <si>
    <t>006-01808</t>
  </si>
  <si>
    <t>006-01893</t>
  </si>
  <si>
    <t>SUP-0765</t>
  </si>
  <si>
    <t>006-02353</t>
  </si>
  <si>
    <t>006-02682</t>
  </si>
  <si>
    <t>SUP-1969</t>
  </si>
  <si>
    <t>006-03923</t>
  </si>
  <si>
    <t>006-03940</t>
  </si>
  <si>
    <t>006-03942</t>
  </si>
  <si>
    <t>006-03943</t>
  </si>
  <si>
    <t>006-03944</t>
  </si>
  <si>
    <t>006-03968</t>
  </si>
  <si>
    <t>006-03970</t>
  </si>
  <si>
    <t>006-03971</t>
  </si>
  <si>
    <t>006-03972</t>
  </si>
  <si>
    <t>006-03974</t>
  </si>
  <si>
    <t>SUP-1982</t>
  </si>
  <si>
    <t>006-03991</t>
  </si>
  <si>
    <t>006-03996</t>
  </si>
  <si>
    <t>006-03999</t>
  </si>
  <si>
    <t>006-04007</t>
  </si>
  <si>
    <t>SUP-1940</t>
  </si>
  <si>
    <t>006-04185</t>
  </si>
  <si>
    <t>SUP-1227</t>
  </si>
  <si>
    <t>006-04324</t>
  </si>
  <si>
    <t>006-04492</t>
  </si>
  <si>
    <t>Sup-0015</t>
  </si>
  <si>
    <t>006-04501</t>
  </si>
  <si>
    <t>006-04655</t>
  </si>
  <si>
    <t>SUP-0979</t>
  </si>
  <si>
    <t>006-00083</t>
  </si>
  <si>
    <t>SUP-0978</t>
  </si>
  <si>
    <t>006-00442</t>
  </si>
  <si>
    <t>SUP-1333</t>
  </si>
  <si>
    <t>006-00450</t>
  </si>
  <si>
    <t>006-00527</t>
  </si>
  <si>
    <t>006-00652</t>
  </si>
  <si>
    <t>SUP-1157</t>
  </si>
  <si>
    <t>006-01088</t>
  </si>
  <si>
    <t>006-01121</t>
  </si>
  <si>
    <t>006-01169</t>
  </si>
  <si>
    <t>Sup-0055</t>
  </si>
  <si>
    <t>006-01374</t>
  </si>
  <si>
    <t>006-01408</t>
  </si>
  <si>
    <t>006-01460</t>
  </si>
  <si>
    <t>Sup-0030</t>
  </si>
  <si>
    <t>006-01821</t>
  </si>
  <si>
    <t>006-01902</t>
  </si>
  <si>
    <t>SUP-0457</t>
  </si>
  <si>
    <t>006-01928</t>
  </si>
  <si>
    <t>006-01967</t>
  </si>
  <si>
    <t>006-02184</t>
  </si>
  <si>
    <t>SUP-1726</t>
  </si>
  <si>
    <t>SUP-1498</t>
  </si>
  <si>
    <t>006-03975</t>
  </si>
  <si>
    <t>006-04000</t>
  </si>
  <si>
    <t>006-04036</t>
  </si>
  <si>
    <t>006-04039</t>
  </si>
  <si>
    <t>006-04101</t>
  </si>
  <si>
    <t>006-04169</t>
  </si>
  <si>
    <t>006-04261</t>
  </si>
  <si>
    <t>006-04308</t>
  </si>
  <si>
    <t>006-04309</t>
  </si>
  <si>
    <t>SUP-1456</t>
  </si>
  <si>
    <t>006-04343</t>
  </si>
  <si>
    <t>006-04352</t>
  </si>
  <si>
    <t>006-04363</t>
  </si>
  <si>
    <t>006-04946</t>
  </si>
  <si>
    <t>006-04947</t>
  </si>
  <si>
    <t>006-04948</t>
  </si>
  <si>
    <t>006-04949</t>
  </si>
  <si>
    <t>006-04950</t>
  </si>
  <si>
    <t>006-04951</t>
  </si>
  <si>
    <t>006-05100</t>
  </si>
  <si>
    <t>006-05134</t>
  </si>
  <si>
    <t>SUP-1530</t>
  </si>
  <si>
    <t>006-00050</t>
  </si>
  <si>
    <t>Sup-0024</t>
  </si>
  <si>
    <t>006-00388</t>
  </si>
  <si>
    <t>SUP-1189</t>
  </si>
  <si>
    <t>006-00402</t>
  </si>
  <si>
    <t>006-00480</t>
  </si>
  <si>
    <t>006-00488</t>
  </si>
  <si>
    <t>SUP-0665</t>
  </si>
  <si>
    <t>006-00574</t>
  </si>
  <si>
    <t>006-00575</t>
  </si>
  <si>
    <t>Sup-0069</t>
  </si>
  <si>
    <t>006-00620</t>
  </si>
  <si>
    <t>006-00625</t>
  </si>
  <si>
    <t>006-00734</t>
  </si>
  <si>
    <t>006-00813</t>
  </si>
  <si>
    <t>006-00895</t>
  </si>
  <si>
    <t>006-01445</t>
  </si>
  <si>
    <t>006-01455</t>
  </si>
  <si>
    <t>006-01456</t>
  </si>
  <si>
    <t>Sup-0010</t>
  </si>
  <si>
    <t>006-01523</t>
  </si>
  <si>
    <t>006-01710</t>
  </si>
  <si>
    <t>006-01749</t>
  </si>
  <si>
    <t>006-01751</t>
  </si>
  <si>
    <t>006-01860</t>
  </si>
  <si>
    <t>SUP-1432</t>
  </si>
  <si>
    <t>006-02023</t>
  </si>
  <si>
    <t>SUP-0453</t>
  </si>
  <si>
    <t>006-02236</t>
  </si>
  <si>
    <t>006-02462</t>
  </si>
  <si>
    <t>006-02537</t>
  </si>
  <si>
    <t>SUP-0976</t>
  </si>
  <si>
    <t>006-02720</t>
  </si>
  <si>
    <t>Sup-0043</t>
  </si>
  <si>
    <t>006-02724</t>
  </si>
  <si>
    <t>006-02952</t>
  </si>
  <si>
    <t>006-03914</t>
  </si>
  <si>
    <t>Sup-0027</t>
  </si>
  <si>
    <t>006-03918</t>
  </si>
  <si>
    <t>Sup-0071</t>
  </si>
  <si>
    <t>SUP-1962</t>
  </si>
  <si>
    <t>006-03982</t>
  </si>
  <si>
    <t>006-04008</t>
  </si>
  <si>
    <t>006-04024</t>
  </si>
  <si>
    <t>006-04026</t>
  </si>
  <si>
    <t>006-04028</t>
  </si>
  <si>
    <t>006-04037</t>
  </si>
  <si>
    <t>006-04040</t>
  </si>
  <si>
    <t>006-04071</t>
  </si>
  <si>
    <t>006-04073</t>
  </si>
  <si>
    <t>006-04344</t>
  </si>
  <si>
    <t>006-04360</t>
  </si>
  <si>
    <t>006-04469</t>
  </si>
  <si>
    <t>006-04470</t>
  </si>
  <si>
    <t>006-04471</t>
  </si>
  <si>
    <t>006-04490</t>
  </si>
  <si>
    <t>006-04491</t>
  </si>
  <si>
    <t>006-04965</t>
  </si>
  <si>
    <t>006-04966</t>
  </si>
  <si>
    <t>SUP-1183</t>
  </si>
  <si>
    <t>006-04969</t>
  </si>
  <si>
    <t>006-05094</t>
  </si>
  <si>
    <t>SUP-1926</t>
  </si>
  <si>
    <t>006-01262</t>
  </si>
  <si>
    <t>006-01643</t>
  </si>
  <si>
    <t>SUP-1341</t>
  </si>
  <si>
    <t>006-04347</t>
  </si>
  <si>
    <t>006-00399</t>
  </si>
  <si>
    <t>Sup-0031</t>
  </si>
  <si>
    <t>006-00537</t>
  </si>
  <si>
    <t>006-00802</t>
  </si>
  <si>
    <t>006-01122</t>
  </si>
  <si>
    <t>006-01403</t>
  </si>
  <si>
    <t>006-01803</t>
  </si>
  <si>
    <t>006-02241</t>
  </si>
  <si>
    <t>SUP-1428</t>
  </si>
  <si>
    <t>006-02557</t>
  </si>
  <si>
    <t>006-02697</t>
  </si>
  <si>
    <t>006-03062</t>
  </si>
  <si>
    <t>006-03065</t>
  </si>
  <si>
    <t>006-03066</t>
  </si>
  <si>
    <t>006-03067</t>
  </si>
  <si>
    <t>006-03068</t>
  </si>
  <si>
    <t>006-03069</t>
  </si>
  <si>
    <t>006-03070</t>
  </si>
  <si>
    <t>006-03071</t>
  </si>
  <si>
    <t>006-03072</t>
  </si>
  <si>
    <t>006-03073</t>
  </si>
  <si>
    <t>006-03074</t>
  </si>
  <si>
    <t>006-03075</t>
  </si>
  <si>
    <t>006-03077</t>
  </si>
  <si>
    <t>006-03078</t>
  </si>
  <si>
    <t>006-03079</t>
  </si>
  <si>
    <t>006-03080</t>
  </si>
  <si>
    <t>006-03081</t>
  </si>
  <si>
    <t>006-03082</t>
  </si>
  <si>
    <t>006-03085</t>
  </si>
  <si>
    <t>006-03086</t>
  </si>
  <si>
    <t>006-03087</t>
  </si>
  <si>
    <t>006-03088</t>
  </si>
  <si>
    <t>006-03089</t>
  </si>
  <si>
    <t>006-03090</t>
  </si>
  <si>
    <t>006-03091</t>
  </si>
  <si>
    <t>006-03092</t>
  </si>
  <si>
    <t>006-03093</t>
  </si>
  <si>
    <t>006-03094</t>
  </si>
  <si>
    <t>006-03095</t>
  </si>
  <si>
    <t>006-03096</t>
  </si>
  <si>
    <t>006-03097</t>
  </si>
  <si>
    <t>006-03098</t>
  </si>
  <si>
    <t>006-03099</t>
  </si>
  <si>
    <t>006-03100</t>
  </si>
  <si>
    <t>006-03101</t>
  </si>
  <si>
    <t>006-03102</t>
  </si>
  <si>
    <t>006-03103</t>
  </si>
  <si>
    <t>006-03104</t>
  </si>
  <si>
    <t>006-03105</t>
  </si>
  <si>
    <t>006-03106</t>
  </si>
  <si>
    <t>006-03107</t>
  </si>
  <si>
    <t>006-03108</t>
  </si>
  <si>
    <t>006-03109</t>
  </si>
  <si>
    <t>006-03110</t>
  </si>
  <si>
    <t>006-03111</t>
  </si>
  <si>
    <t>006-03112</t>
  </si>
  <si>
    <t>006-03113</t>
  </si>
  <si>
    <t>006-03114</t>
  </si>
  <si>
    <t>006-03115</t>
  </si>
  <si>
    <t>006-03116</t>
  </si>
  <si>
    <t>006-03117</t>
  </si>
  <si>
    <t>006-03118</t>
  </si>
  <si>
    <t>006-03119</t>
  </si>
  <si>
    <t>006-03120</t>
  </si>
  <si>
    <t>006-03121</t>
  </si>
  <si>
    <t>006-03122</t>
  </si>
  <si>
    <t>006-03123</t>
  </si>
  <si>
    <t>006-03124</t>
  </si>
  <si>
    <t>006-03125</t>
  </si>
  <si>
    <t>006-03126</t>
  </si>
  <si>
    <t>006-03919</t>
  </si>
  <si>
    <t>006-03978</t>
  </si>
  <si>
    <t>SUP-1959</t>
  </si>
  <si>
    <t>006-04652</t>
  </si>
  <si>
    <t>006-04967</t>
  </si>
  <si>
    <t>006-05113</t>
  </si>
  <si>
    <t>006-05240</t>
  </si>
  <si>
    <t>006-00614</t>
  </si>
  <si>
    <t>SUP-1993</t>
  </si>
  <si>
    <t>006-01795</t>
  </si>
  <si>
    <t>006-01810</t>
  </si>
  <si>
    <t>006-01862</t>
  </si>
  <si>
    <t>006-01898</t>
  </si>
  <si>
    <t>006-02336</t>
  </si>
  <si>
    <t>006-02844</t>
  </si>
  <si>
    <t>006-02867</t>
  </si>
  <si>
    <t>006-03209</t>
  </si>
  <si>
    <t>006-03965</t>
  </si>
  <si>
    <t>Sup-0034</t>
  </si>
  <si>
    <t>SUP-1366</t>
  </si>
  <si>
    <t>006-04368</t>
  </si>
  <si>
    <t>Sup-0049</t>
  </si>
  <si>
    <t>006-04430</t>
  </si>
  <si>
    <t>006-04431</t>
  </si>
  <si>
    <t>006-04432</t>
  </si>
  <si>
    <t>006-04433</t>
  </si>
  <si>
    <t>006-04936</t>
  </si>
  <si>
    <t>Sup-0054</t>
  </si>
  <si>
    <t>006-00380</t>
  </si>
  <si>
    <t>006-00382</t>
  </si>
  <si>
    <t>Sup-0007</t>
  </si>
  <si>
    <t>006-00413</t>
  </si>
  <si>
    <t>006-00418</t>
  </si>
  <si>
    <t>006-00744</t>
  </si>
  <si>
    <t>006-00764</t>
  </si>
  <si>
    <t>Sup-0017</t>
  </si>
  <si>
    <t>006-00815</t>
  </si>
  <si>
    <t>006-01204</t>
  </si>
  <si>
    <t>006-01849</t>
  </si>
  <si>
    <t>006-04006</t>
  </si>
  <si>
    <t>SUP-1454</t>
  </si>
  <si>
    <t>006-04326</t>
  </si>
  <si>
    <t>006-04332</t>
  </si>
  <si>
    <t>SUP-1956</t>
  </si>
  <si>
    <t>006-04334</t>
  </si>
  <si>
    <t>006-04335</t>
  </si>
  <si>
    <t>006-04336</t>
  </si>
  <si>
    <t>006-04337</t>
  </si>
  <si>
    <t>006-04338</t>
  </si>
  <si>
    <t>006-04503</t>
  </si>
  <si>
    <t>006-05095</t>
  </si>
  <si>
    <t>006-05096</t>
  </si>
  <si>
    <t>SUP-1102</t>
  </si>
  <si>
    <t>006-01280</t>
  </si>
  <si>
    <t>006-01309</t>
  </si>
  <si>
    <t>006-01466</t>
  </si>
  <si>
    <t>SUP-0209</t>
  </si>
  <si>
    <t>006-02244</t>
  </si>
  <si>
    <t>006-02245</t>
  </si>
  <si>
    <t>006-04331</t>
  </si>
  <si>
    <t>006-06055</t>
  </si>
  <si>
    <t>006-00389</t>
  </si>
  <si>
    <t>006-00445</t>
  </si>
  <si>
    <t>006-00446</t>
  </si>
  <si>
    <t>006-00907</t>
  </si>
  <si>
    <t>006-01268</t>
  </si>
  <si>
    <t>Sup-0033</t>
  </si>
  <si>
    <t>006-01895</t>
  </si>
  <si>
    <t>006-01980</t>
  </si>
  <si>
    <t>006-03921</t>
  </si>
  <si>
    <t>006-03954</t>
  </si>
  <si>
    <t>006-03960</t>
  </si>
  <si>
    <t>006-03962</t>
  </si>
  <si>
    <t>006-03964</t>
  </si>
  <si>
    <t>SUP-1932</t>
  </si>
  <si>
    <t>006-03986</t>
  </si>
  <si>
    <t>SUP-0206</t>
  </si>
  <si>
    <t>006-04436</t>
  </si>
  <si>
    <t>006-04437</t>
  </si>
  <si>
    <t>006-04645</t>
  </si>
  <si>
    <t>SUP-0353</t>
  </si>
  <si>
    <t>006-05039</t>
  </si>
  <si>
    <t>006-05040</t>
  </si>
  <si>
    <t>006-05041</t>
  </si>
  <si>
    <t>006-05042</t>
  </si>
  <si>
    <t>006-05047</t>
  </si>
  <si>
    <t>006-05048</t>
  </si>
  <si>
    <t>006-05049</t>
  </si>
  <si>
    <t>006-05050</t>
  </si>
  <si>
    <t>006-06106</t>
  </si>
  <si>
    <t>006-06114</t>
  </si>
  <si>
    <t>006-06115</t>
  </si>
  <si>
    <t>006-06123</t>
  </si>
  <si>
    <t>006-06124</t>
  </si>
  <si>
    <t>SUP-1190</t>
  </si>
  <si>
    <t>006-00132</t>
  </si>
  <si>
    <t>006-00135</t>
  </si>
  <si>
    <t>006-00141</t>
  </si>
  <si>
    <t>006-00144</t>
  </si>
  <si>
    <t>Sup-0012</t>
  </si>
  <si>
    <t>006-00451</t>
  </si>
  <si>
    <t>SUP-0346</t>
  </si>
  <si>
    <t>006-00597</t>
  </si>
  <si>
    <t>006-00624</t>
  </si>
  <si>
    <t>006-00731</t>
  </si>
  <si>
    <t>006-00929</t>
  </si>
  <si>
    <t>SUP-1370</t>
  </si>
  <si>
    <t>006-01225</t>
  </si>
  <si>
    <t>SUP-0388</t>
  </si>
  <si>
    <t>006-01264</t>
  </si>
  <si>
    <t>006-01538</t>
  </si>
  <si>
    <t>006-01851</t>
  </si>
  <si>
    <t>006-01923</t>
  </si>
  <si>
    <t>006-03952</t>
  </si>
  <si>
    <t>006-04345</t>
  </si>
  <si>
    <t>006-04351</t>
  </si>
  <si>
    <t>006-04372</t>
  </si>
  <si>
    <t>006-04640</t>
  </si>
  <si>
    <t>006-04651</t>
  </si>
  <si>
    <t>006-04964</t>
  </si>
  <si>
    <t>006-05106</t>
  </si>
  <si>
    <t>006-06013</t>
  </si>
  <si>
    <t>SUP-0617</t>
  </si>
  <si>
    <t>006-00039</t>
  </si>
  <si>
    <t>006-00097</t>
  </si>
  <si>
    <t>006-00103</t>
  </si>
  <si>
    <t>006-00111</t>
  </si>
  <si>
    <t>006-00933</t>
  </si>
  <si>
    <t>006-01378</t>
  </si>
  <si>
    <t>006-01767</t>
  </si>
  <si>
    <t>006-01768</t>
  </si>
  <si>
    <t>SUP-1397</t>
  </si>
  <si>
    <t>006-03920</t>
  </si>
  <si>
    <t>006-03959</t>
  </si>
  <si>
    <t>006-03966</t>
  </si>
  <si>
    <t>SUP-1965</t>
  </si>
  <si>
    <t>006-04005</t>
  </si>
  <si>
    <t>006-04016</t>
  </si>
  <si>
    <t>006-04044</t>
  </si>
  <si>
    <t>006-04053</t>
  </si>
  <si>
    <t>006-04054</t>
  </si>
  <si>
    <t>006-04056</t>
  </si>
  <si>
    <t>SUP-0393</t>
  </si>
  <si>
    <t>006-04339</t>
  </si>
  <si>
    <t>006-04340</t>
  </si>
  <si>
    <t>006-04341</t>
  </si>
  <si>
    <t>006-04342</t>
  </si>
  <si>
    <t>006-04350</t>
  </si>
  <si>
    <t>SUP-1404</t>
  </si>
  <si>
    <t>006-04370</t>
  </si>
  <si>
    <t>006-04371</t>
  </si>
  <si>
    <t>006-04373</t>
  </si>
  <si>
    <t>006-04982</t>
  </si>
  <si>
    <t>006-00101</t>
  </si>
  <si>
    <t>006-00102</t>
  </si>
  <si>
    <t>006-00116</t>
  </si>
  <si>
    <t>006-00143</t>
  </si>
  <si>
    <t>006-00780</t>
  </si>
  <si>
    <t>006-01228</t>
  </si>
  <si>
    <t>006-01447</t>
  </si>
  <si>
    <t>006-01449</t>
  </si>
  <si>
    <t>006-02280</t>
  </si>
  <si>
    <t>006-02281</t>
  </si>
  <si>
    <t>006-04047</t>
  </si>
  <si>
    <t>006-04055</t>
  </si>
  <si>
    <t>006-04063</t>
  </si>
  <si>
    <t>006-04072</t>
  </si>
  <si>
    <t>006-04075</t>
  </si>
  <si>
    <t>006-04164</t>
  </si>
  <si>
    <t>006-04438</t>
  </si>
  <si>
    <t>006-04439</t>
  </si>
  <si>
    <t>006-04463</t>
  </si>
  <si>
    <t>006-04476</t>
  </si>
  <si>
    <t>006-00712</t>
  </si>
  <si>
    <t>006-01368</t>
  </si>
  <si>
    <t>006-01646</t>
  </si>
  <si>
    <t>SUP-1128</t>
  </si>
  <si>
    <t>006-01841</t>
  </si>
  <si>
    <t>006-02652</t>
  </si>
  <si>
    <t>006-03961</t>
  </si>
  <si>
    <t>SUP-1275</t>
  </si>
  <si>
    <t>006-03980</t>
  </si>
  <si>
    <t>SUP-1890</t>
  </si>
  <si>
    <t>006-04179</t>
  </si>
  <si>
    <t>SUP-1770</t>
  </si>
  <si>
    <t>006-04328</t>
  </si>
  <si>
    <t>006-04329</t>
  </si>
  <si>
    <t>006-04361</t>
  </si>
  <si>
    <t>SUP-1939</t>
  </si>
  <si>
    <t>006-04561</t>
  </si>
  <si>
    <t>006-01572</t>
  </si>
  <si>
    <t>006-01773</t>
  </si>
  <si>
    <t>006-02352</t>
  </si>
  <si>
    <t>006-04562</t>
  </si>
  <si>
    <t>006-05021</t>
  </si>
  <si>
    <t>006-05022</t>
  </si>
  <si>
    <t>006-05023</t>
  </si>
  <si>
    <t>006-06062</t>
  </si>
  <si>
    <t>006-01242</t>
  </si>
  <si>
    <t>006-01832</t>
  </si>
  <si>
    <t>006-01859</t>
  </si>
  <si>
    <t>SUP-1785</t>
  </si>
  <si>
    <t>006-01896</t>
  </si>
  <si>
    <t>006-01897</t>
  </si>
  <si>
    <t>006-04001</t>
  </si>
  <si>
    <t>006-04002</t>
  </si>
  <si>
    <t>006-04003</t>
  </si>
  <si>
    <t>006-04985</t>
  </si>
  <si>
    <t>006-01737</t>
  </si>
  <si>
    <t>Sup-0016</t>
  </si>
  <si>
    <t>006-02237</t>
  </si>
  <si>
    <t>006-02238</t>
  </si>
  <si>
    <t>006-02239</t>
  </si>
  <si>
    <t>006-02240</t>
  </si>
  <si>
    <t>006-03060</t>
  </si>
  <si>
    <t>006-04012</t>
  </si>
  <si>
    <t>006-04068</t>
  </si>
  <si>
    <t>006-04070</t>
  </si>
  <si>
    <t>Sup-0038</t>
  </si>
  <si>
    <t>006-04333</t>
  </si>
  <si>
    <t>006-06061</t>
  </si>
  <si>
    <t>SUP-1934</t>
  </si>
  <si>
    <t>006-00897</t>
  </si>
  <si>
    <t>SUP-1225</t>
  </si>
  <si>
    <t>006-01386</t>
  </si>
  <si>
    <t>006-01423</t>
  </si>
  <si>
    <t>006-01425</t>
  </si>
  <si>
    <t>006-01468</t>
  </si>
  <si>
    <t>006-01626</t>
  </si>
  <si>
    <t>006-01861</t>
  </si>
  <si>
    <t>006-04004</t>
  </si>
  <si>
    <t>006-04141</t>
  </si>
  <si>
    <t>SUP-1981</t>
  </si>
  <si>
    <t>006-05003</t>
  </si>
  <si>
    <t>006-05004</t>
  </si>
  <si>
    <t>006-00040</t>
  </si>
  <si>
    <t>006-00114</t>
  </si>
  <si>
    <t>006-00115</t>
  </si>
  <si>
    <t>Sup-0025</t>
  </si>
  <si>
    <t>006-00579</t>
  </si>
  <si>
    <t>006-00917</t>
  </si>
  <si>
    <t>006-01090</t>
  </si>
  <si>
    <t>006-01138</t>
  </si>
  <si>
    <t>006-01385</t>
  </si>
  <si>
    <t>006-01411</t>
  </si>
  <si>
    <t>SUP-1429</t>
  </si>
  <si>
    <t>006-01829</t>
  </si>
  <si>
    <t>006-02381</t>
  </si>
  <si>
    <t>006-02653</t>
  </si>
  <si>
    <t>006-02664</t>
  </si>
  <si>
    <t>006-02956</t>
  </si>
  <si>
    <t>006-03233</t>
  </si>
  <si>
    <t>006-03234</t>
  </si>
  <si>
    <t>006-03953</t>
  </si>
  <si>
    <t>SUP-1925</t>
  </si>
  <si>
    <t>006-04182</t>
  </si>
  <si>
    <t>006-04637</t>
  </si>
  <si>
    <t>006-04639</t>
  </si>
  <si>
    <t>006-04641</t>
  </si>
  <si>
    <t>006-04656</t>
  </si>
  <si>
    <t>006-04813</t>
  </si>
  <si>
    <t>006-04814</t>
  </si>
  <si>
    <t>006-04815</t>
  </si>
  <si>
    <t>006-04921</t>
  </si>
  <si>
    <t>006-05006</t>
  </si>
  <si>
    <t>SUP-1495</t>
  </si>
  <si>
    <t>006-05043</t>
  </si>
  <si>
    <t>006-05045</t>
  </si>
  <si>
    <t>006-05226</t>
  </si>
  <si>
    <t>006-05228</t>
  </si>
  <si>
    <t>006-06019</t>
  </si>
  <si>
    <t>006-00534</t>
  </si>
  <si>
    <t>006-02947</t>
  </si>
  <si>
    <t>006-03998</t>
  </si>
  <si>
    <t>006-01461</t>
  </si>
  <si>
    <t>006-03916</t>
  </si>
  <si>
    <t>006-04077</t>
  </si>
  <si>
    <t>006-04650</t>
  </si>
  <si>
    <t>006-04986</t>
  </si>
  <si>
    <t>006-04987</t>
  </si>
  <si>
    <t>006-04990</t>
  </si>
  <si>
    <t>006-05009</t>
  </si>
  <si>
    <t>006-05010</t>
  </si>
  <si>
    <t>006-00332</t>
  </si>
  <si>
    <t>006-00408</t>
  </si>
  <si>
    <t>006-01707</t>
  </si>
  <si>
    <t>006-01763</t>
  </si>
  <si>
    <t>006-01766</t>
  </si>
  <si>
    <t>006-01903</t>
  </si>
  <si>
    <t>006-01904</t>
  </si>
  <si>
    <t>006-02183</t>
  </si>
  <si>
    <t>006-02546</t>
  </si>
  <si>
    <t>006-02547</t>
  </si>
  <si>
    <t>006-03977</t>
  </si>
  <si>
    <t>006-04993</t>
  </si>
  <si>
    <t>006-04994</t>
  </si>
  <si>
    <t>006-05019</t>
  </si>
  <si>
    <t>006-05020</t>
  </si>
  <si>
    <t>006-00113</t>
  </si>
  <si>
    <t>006-00319</t>
  </si>
  <si>
    <t>006-00351</t>
  </si>
  <si>
    <t>006-00922</t>
  </si>
  <si>
    <t>006-00937</t>
  </si>
  <si>
    <t>006-03044</t>
  </si>
  <si>
    <t>SUP-1741</t>
  </si>
  <si>
    <t>006-04369</t>
  </si>
  <si>
    <t>006-04440</t>
  </si>
  <si>
    <t>006-04977</t>
  </si>
  <si>
    <t>SUP-1892</t>
  </si>
  <si>
    <t>006-05031</t>
  </si>
  <si>
    <t>006-05032</t>
  </si>
  <si>
    <t>006-05033</t>
  </si>
  <si>
    <t>006-05034</t>
  </si>
  <si>
    <t>006-05073</t>
  </si>
  <si>
    <t>006-00462</t>
  </si>
  <si>
    <t>006-01111</t>
  </si>
  <si>
    <t>SUP-1233</t>
  </si>
  <si>
    <t>006-01537</t>
  </si>
  <si>
    <t>SUP-0227</t>
  </si>
  <si>
    <t>Sup-0020</t>
  </si>
  <si>
    <t>006-02879</t>
  </si>
  <si>
    <t>006-03983</t>
  </si>
  <si>
    <t>006-03985</t>
  </si>
  <si>
    <t>SUP-1909</t>
  </si>
  <si>
    <t>006-04046</t>
  </si>
  <si>
    <t>006-04323</t>
  </si>
  <si>
    <t>SUP-1914</t>
  </si>
  <si>
    <t>006-04532</t>
  </si>
  <si>
    <t>006-04657</t>
  </si>
  <si>
    <t>006-05093</t>
  </si>
  <si>
    <t>006-05099</t>
  </si>
  <si>
    <t>006-05118</t>
  </si>
  <si>
    <t>006-05119</t>
  </si>
  <si>
    <t>006-06018</t>
  </si>
  <si>
    <t>VendorName</t>
  </si>
  <si>
    <t>Item_key</t>
  </si>
  <si>
    <t>itemNo</t>
  </si>
  <si>
    <t>itemName</t>
  </si>
  <si>
    <t>A-ONE TECHNIQUES (PVT) LIMITED</t>
  </si>
  <si>
    <t>5HM-H5546-10</t>
  </si>
  <si>
    <t xml:space="preserve">BAND                          </t>
  </si>
  <si>
    <t>3B1-F1518-00</t>
  </si>
  <si>
    <t xml:space="preserve">HOLDER,WIRE                   </t>
  </si>
  <si>
    <t>5ES-H5753-00</t>
  </si>
  <si>
    <t xml:space="preserve">GSKT.                         </t>
  </si>
  <si>
    <t>A.I. ENTERPRISES</t>
  </si>
  <si>
    <t>5HM-E4437-00</t>
  </si>
  <si>
    <t xml:space="preserve">DUCT                          </t>
  </si>
  <si>
    <t>5HM-E4453-00</t>
  </si>
  <si>
    <t xml:space="preserve">JT.,1                         </t>
  </si>
  <si>
    <t>5HM-H5111-00</t>
  </si>
  <si>
    <t xml:space="preserve">REFLECTOR,1                   </t>
  </si>
  <si>
    <t>3B1-H5130-00</t>
  </si>
  <si>
    <t xml:space="preserve">RR. REFLECTOR ASSY.,1         </t>
  </si>
  <si>
    <t>AIREJ ENTERPRISES</t>
  </si>
  <si>
    <t>3B1-E5644-00</t>
  </si>
  <si>
    <t xml:space="preserve">SHIM                          </t>
  </si>
  <si>
    <t>90206-19027</t>
  </si>
  <si>
    <t xml:space="preserve">WASHER,WAVE                   </t>
  </si>
  <si>
    <t>AJR METAL FABRICATORS (PVT) LTD</t>
  </si>
  <si>
    <t>90170-18165</t>
  </si>
  <si>
    <t xml:space="preserve">NUT,HEX.                      </t>
  </si>
  <si>
    <t>3AH-F5387-00</t>
  </si>
  <si>
    <t xml:space="preserve">SHAFT,SPROCKET                </t>
  </si>
  <si>
    <t>3B1-F7112-10</t>
  </si>
  <si>
    <t xml:space="preserve">SHAFT                         </t>
  </si>
  <si>
    <t>3B1-E8531-00</t>
  </si>
  <si>
    <t xml:space="preserve">BAR,SHIFT FORK GUIDE 1        </t>
  </si>
  <si>
    <t>3B1-E2156-00</t>
  </si>
  <si>
    <t xml:space="preserve">SHAFT,ROCKER 2                </t>
  </si>
  <si>
    <t>AJR METAL FABRICATORS (PVT) LTD / BEWL-UNIT-GHL</t>
  </si>
  <si>
    <t>5HM-F5181-00</t>
  </si>
  <si>
    <t xml:space="preserve">AXLE,WHEEL FR.                </t>
  </si>
  <si>
    <t>58A-F5381-00</t>
  </si>
  <si>
    <t xml:space="preserve">AXLE,WHEEL RR.                </t>
  </si>
  <si>
    <t>7DY-F5387-00</t>
  </si>
  <si>
    <t xml:space="preserve">AXLE,SPROCKET                </t>
  </si>
  <si>
    <t>95607-05500</t>
  </si>
  <si>
    <t xml:space="preserve">NUT,AXLE SPROCKET                </t>
  </si>
  <si>
    <t>7DY-94414-00</t>
  </si>
  <si>
    <t xml:space="preserve">RIM FRONT WHEEL ( 1.20X17) </t>
  </si>
  <si>
    <t>7DY-94415-00</t>
  </si>
  <si>
    <t>RIM REAR WHEEL</t>
  </si>
  <si>
    <t>ALI INDUSTRIAL &amp; ENGG. WORKS. / SUPER TECH AUTOPARTS (PVT) LTD</t>
  </si>
  <si>
    <t>7DY-E4711-00-93</t>
  </si>
  <si>
    <t xml:space="preserve">MUFFLER ASSY </t>
  </si>
  <si>
    <t>ALLCO TRANSFER PRINTERS(PVT)LTD.</t>
  </si>
  <si>
    <t>7DY-F173E-80-P0</t>
  </si>
  <si>
    <t xml:space="preserve">GRAPHIC,1                     	_x000D_
</t>
  </si>
  <si>
    <t>7DY-F173F-80-P0</t>
  </si>
  <si>
    <t xml:space="preserve">GRAPHIC,2                     	_x000D_
</t>
  </si>
  <si>
    <t>7DY-F173E-80-33</t>
  </si>
  <si>
    <t>GRAPHIC,1</t>
  </si>
  <si>
    <t>7DY-F173F-80-33</t>
  </si>
  <si>
    <t>GRAPHIC,2</t>
  </si>
  <si>
    <t>7DY-F4240-40-PO</t>
  </si>
  <si>
    <t>GRAPHICS,FUEL TANK SET RIGHT(RED)</t>
  </si>
  <si>
    <t>ALLCO TRANSFER PRINTERS(PVT)LTD. / G.M. SONS (PVT) LIMITED</t>
  </si>
  <si>
    <t>7DY-F4240-30-PO</t>
  </si>
  <si>
    <t>GRAPHICS,FUEL TANK SET LEFT(RED)</t>
  </si>
  <si>
    <t>7DY-F4240-30-33</t>
  </si>
  <si>
    <t>GRAPHICS,FUEL TANK SET LEFT(BLACK)</t>
  </si>
  <si>
    <t>7DY-F4240-40-33</t>
  </si>
  <si>
    <t>GRAPHICS,FUEL TANK SET RIGHT(BLACK)</t>
  </si>
  <si>
    <t>7DY-F173E-30-PO</t>
  </si>
  <si>
    <t>GRAPHICS,SIDE COVER (L) (RED)</t>
  </si>
  <si>
    <t>7DY-F173F-40-PO</t>
  </si>
  <si>
    <t>GRAPHICS, SIDE COVER (R) (RED)</t>
  </si>
  <si>
    <t>7DY-F477M-10-PO</t>
  </si>
  <si>
    <t>GRAPHICS, COVER TAIL (L) (R)</t>
  </si>
  <si>
    <t>7DY-F477M-10-33</t>
  </si>
  <si>
    <t>GRAPHICS, COVER TAIL (L) (BLACK)</t>
  </si>
  <si>
    <t>7DY-F477N-20-PO</t>
  </si>
  <si>
    <t>GRAPHICS, COVER TAIL (R) (RED)</t>
  </si>
  <si>
    <t>7DY-F477N-20-33</t>
  </si>
  <si>
    <t>GRAPHICS, COVER TAIL (R) (BLACK)</t>
  </si>
  <si>
    <t>93306-06301</t>
  </si>
  <si>
    <t>BRG.RADIAL BALL 6301U</t>
  </si>
  <si>
    <t>ALSONS AUTO PARTS (PVT) LTD</t>
  </si>
  <si>
    <t>3B1-F1611-00</t>
  </si>
  <si>
    <t xml:space="preserve">RR FENDER                        </t>
  </si>
  <si>
    <t>4B1-H3500-01</t>
  </si>
  <si>
    <t xml:space="preserve">METER ASSY.                   </t>
  </si>
  <si>
    <t>ALSONS AUTO PARTS (PVT) LTD / T.M .ENTERPRISES</t>
  </si>
  <si>
    <t>5HM-E3411-01</t>
  </si>
  <si>
    <t xml:space="preserve">STRAINER,OIL                  </t>
  </si>
  <si>
    <t>AMER ENTERPRISES</t>
  </si>
  <si>
    <t>3B1-F8199-91</t>
  </si>
  <si>
    <t>MANUAL.OWNER'S</t>
  </si>
  <si>
    <t>3B1-F8198-95</t>
  </si>
  <si>
    <t>CUSTOMER GUIDE</t>
  </si>
  <si>
    <t>7DY-F8199-00</t>
  </si>
  <si>
    <t xml:space="preserve">MANUAL,OWNERS                 </t>
  </si>
  <si>
    <t>1DY-F8199-00</t>
  </si>
  <si>
    <t>MANUAL,OWNERS</t>
  </si>
  <si>
    <t>ANAS TRADING COMPANY</t>
  </si>
  <si>
    <t>1DY-E1351-00</t>
  </si>
  <si>
    <t>GASKET, CYLINDER 1</t>
  </si>
  <si>
    <t>1DY-E5451-00</t>
  </si>
  <si>
    <t>GASKET, CRANKCASE COVER 1</t>
  </si>
  <si>
    <t>1DY-E5461-00</t>
  </si>
  <si>
    <t>GASKET, CRANKCASE COVER 2</t>
  </si>
  <si>
    <t>1DY-E2213-00</t>
  </si>
  <si>
    <t>GASKET, TENSIONER CASE 1</t>
  </si>
  <si>
    <t>1DY-E3596-00</t>
  </si>
  <si>
    <t xml:space="preserve">GASKET  JOINT CARBURATOR                      </t>
  </si>
  <si>
    <t>ASLAM ENTERPRISES</t>
  </si>
  <si>
    <t>5HM-E1351-00</t>
  </si>
  <si>
    <t xml:space="preserve">GASKET,CYLINDER 1             </t>
  </si>
  <si>
    <t>5HM-E3329-00</t>
  </si>
  <si>
    <t xml:space="preserve">GASKET,PUMP COVER             </t>
  </si>
  <si>
    <t>5HM-E2213-00</t>
  </si>
  <si>
    <t xml:space="preserve">GASKET,TENSIONER CASE 1       </t>
  </si>
  <si>
    <t>3B1-E5451-00</t>
  </si>
  <si>
    <t xml:space="preserve">GSKT.,CRANKCASE COVER 1       </t>
  </si>
  <si>
    <t>5HM-E4613-00</t>
  </si>
  <si>
    <t xml:space="preserve">GSKT.,EXT. 1                  </t>
  </si>
  <si>
    <t>3B1-E3595-00</t>
  </si>
  <si>
    <t xml:space="preserve">JT.                           </t>
  </si>
  <si>
    <t>5HM-H2540-00</t>
  </si>
  <si>
    <t xml:space="preserve">NEUTRAL SWITCH ASSY.          </t>
  </si>
  <si>
    <t xml:space="preserve">NUT                           </t>
  </si>
  <si>
    <t xml:space="preserve">WASHER,PLAIN                  </t>
  </si>
  <si>
    <t>3B1-E5461-00</t>
  </si>
  <si>
    <t xml:space="preserve">GSKT.,CRANKCASE COVER 2       </t>
  </si>
  <si>
    <t>7DY-E4613-00</t>
  </si>
  <si>
    <t>GASKET EXHAUST PIPE</t>
  </si>
  <si>
    <t>7DY-H2110-00</t>
  </si>
  <si>
    <t xml:space="preserve">BATTERY. ASSY.                   </t>
  </si>
  <si>
    <t>7DY-H2110-EB</t>
  </si>
  <si>
    <t>ELECTROLITE FOR BTRY</t>
  </si>
  <si>
    <t>3B1-H3310-00</t>
  </si>
  <si>
    <t xml:space="preserve">FR. FLASHER LIGHT ASSY.,1     </t>
  </si>
  <si>
    <t>3B1-H3320-00</t>
  </si>
  <si>
    <t xml:space="preserve">FR. FLASHER LIGHT ASSY.,2     </t>
  </si>
  <si>
    <t>5HM-H3330-00</t>
  </si>
  <si>
    <t>RR. FLASHER LIGHT ASSY.,1</t>
  </si>
  <si>
    <t>5HM-H3340-00</t>
  </si>
  <si>
    <t>RR. FLASHER LIGHT ASSY.,2</t>
  </si>
  <si>
    <t>BELA AUTOMOTIVE LIMITED</t>
  </si>
  <si>
    <t>90105-08099</t>
  </si>
  <si>
    <t xml:space="preserve">BOLT,FLG.                     </t>
  </si>
  <si>
    <t>95807-08016</t>
  </si>
  <si>
    <t>BOLT,FLG.</t>
  </si>
  <si>
    <t>95817-06020</t>
  </si>
  <si>
    <t>95817-08120</t>
  </si>
  <si>
    <t>95027-06016</t>
  </si>
  <si>
    <t xml:space="preserve">BOLT,FLG. (SMALL HEAD)        </t>
  </si>
  <si>
    <t>95027-06040</t>
  </si>
  <si>
    <t>95027-06050</t>
  </si>
  <si>
    <t>95027-06060</t>
  </si>
  <si>
    <t>95027-06080</t>
  </si>
  <si>
    <t xml:space="preserve">BOLT,HEX.                     </t>
  </si>
  <si>
    <t>97017-06025</t>
  </si>
  <si>
    <t>97027-06020</t>
  </si>
  <si>
    <t>91317-06012</t>
  </si>
  <si>
    <t xml:space="preserve">BOLT,HEX. SOCKET HEAD         </t>
  </si>
  <si>
    <t>91317-06016</t>
  </si>
  <si>
    <t>91317-06025</t>
  </si>
  <si>
    <t xml:space="preserve">NUT,FLG.                      </t>
  </si>
  <si>
    <t>95707-10500</t>
  </si>
  <si>
    <t>90170-08366</t>
  </si>
  <si>
    <t>95307-06600</t>
  </si>
  <si>
    <t>95027-08012</t>
  </si>
  <si>
    <t>BOLT, FLG 8X12</t>
  </si>
  <si>
    <t>BELA AUTOMOTIVE LIMITED / GLOBE ENG. WORKS</t>
  </si>
  <si>
    <t>95027-08018</t>
  </si>
  <si>
    <t>BOLT-DOUBLE WASHER 8X18</t>
  </si>
  <si>
    <t>BOLT,WASHER, 6x16</t>
  </si>
  <si>
    <t>95027-06021</t>
  </si>
  <si>
    <t>BOLT FLG 6X20</t>
  </si>
  <si>
    <t>95027-08020</t>
  </si>
  <si>
    <t xml:space="preserve">BOLT,FLG.8X20 </t>
  </si>
  <si>
    <t>95027-00092</t>
  </si>
  <si>
    <t>BOLT,8x111</t>
  </si>
  <si>
    <t>95027 -06010</t>
  </si>
  <si>
    <t>BOLT WASHER, 6 x 12</t>
  </si>
  <si>
    <t>95027-80020</t>
  </si>
  <si>
    <t>BOLT,FLG 8X20</t>
  </si>
  <si>
    <t>95027-06012</t>
  </si>
  <si>
    <t>BOLT,FLG 6X12</t>
  </si>
  <si>
    <t>95027-01020</t>
  </si>
  <si>
    <t>BOLT ,DOUBLE WASHER ,10X20</t>
  </si>
  <si>
    <t>BOLT-WASHER,6x6</t>
  </si>
  <si>
    <t>90119-06002</t>
  </si>
  <si>
    <t xml:space="preserve">Bolt,Hex w/washer
</t>
  </si>
  <si>
    <t>95027-00093</t>
  </si>
  <si>
    <t>BOLT,8x115</t>
  </si>
  <si>
    <t>BEWL-UNIT-AEWL</t>
  </si>
  <si>
    <t>5HM-E6300-00</t>
  </si>
  <si>
    <t>CLUTCH ASSY.</t>
  </si>
  <si>
    <t>5HM-E5411-11</t>
  </si>
  <si>
    <t xml:space="preserve">COVER,CRANKCASE 1             </t>
  </si>
  <si>
    <t>5HM-E1185-00</t>
  </si>
  <si>
    <t xml:space="preserve">COVER,CYL. HEAD SIDE 3        </t>
  </si>
  <si>
    <t>5HM-E1186-00</t>
  </si>
  <si>
    <t xml:space="preserve">COVER,CYLINDER HEAD SIDE 1    </t>
  </si>
  <si>
    <t>5HM-E5111-00</t>
  </si>
  <si>
    <t xml:space="preserve">CRANKCASE,1                   </t>
  </si>
  <si>
    <t>4W8-F5111-00</t>
  </si>
  <si>
    <t xml:space="preserve">HUB FRONT                          </t>
  </si>
  <si>
    <t>5HM-F5121-11</t>
  </si>
  <si>
    <t xml:space="preserve">PLATE,BRAKE SHOE FRONT             </t>
  </si>
  <si>
    <t>5HM-F5321-01</t>
  </si>
  <si>
    <t xml:space="preserve">PLATE,BRAKE SHOE REAR             </t>
  </si>
  <si>
    <t>5HM-E1111-20</t>
  </si>
  <si>
    <t xml:space="preserve">HEAD,CYLINDER 1               </t>
  </si>
  <si>
    <t>4W8-F5311-01</t>
  </si>
  <si>
    <t xml:space="preserve">HUB REAR                          </t>
  </si>
  <si>
    <t>5HM-E5121-10</t>
  </si>
  <si>
    <t xml:space="preserve">CRANKCASE,2                   </t>
  </si>
  <si>
    <t>7DY-11600-00</t>
  </si>
  <si>
    <t>CRANKSHAFT</t>
  </si>
  <si>
    <t>7DY-13300-00</t>
  </si>
  <si>
    <t>OIL PUMP ASSY.</t>
  </si>
  <si>
    <t>7DY-16000-00</t>
  </si>
  <si>
    <t>7DY-17400-00</t>
  </si>
  <si>
    <t xml:space="preserve">AXLE MAIN ASSY </t>
  </si>
  <si>
    <t>7DY-17500-00</t>
  </si>
  <si>
    <t>AXLE DRIVE ASSY</t>
  </si>
  <si>
    <t>7DY-11311-10</t>
  </si>
  <si>
    <t>BODY CYLINDER ASSY</t>
  </si>
  <si>
    <t>7DY-15150-10</t>
  </si>
  <si>
    <t>CRANKCASE 1</t>
  </si>
  <si>
    <t>7DY-15151-10</t>
  </si>
  <si>
    <t>CRANKCASE 2</t>
  </si>
  <si>
    <t>7DY-15411-00-35</t>
  </si>
  <si>
    <t xml:space="preserve">COVER,CRANKCASE 1 </t>
  </si>
  <si>
    <t>7DY-15421-00-35</t>
  </si>
  <si>
    <t xml:space="preserve">COVER,CRANKCASE 2 </t>
  </si>
  <si>
    <t>7DY-E1102-00</t>
  </si>
  <si>
    <t>CYL. HEAD ASSY. 1</t>
  </si>
  <si>
    <t>4B1-E5421-00</t>
  </si>
  <si>
    <t>COVER,CRANKCASE 2</t>
  </si>
  <si>
    <t>7DY-F511A-00</t>
  </si>
  <si>
    <t xml:space="preserve">HUB FRONT                           </t>
  </si>
  <si>
    <t>7DY-F531A-01</t>
  </si>
  <si>
    <t xml:space="preserve">HUB REAR                           </t>
  </si>
  <si>
    <t>BEWL-UNIT-BEWL</t>
  </si>
  <si>
    <t>4W8-F2310-00</t>
  </si>
  <si>
    <t>CHAIN CASE ASSY.</t>
  </si>
  <si>
    <t>32M-F1711-01</t>
  </si>
  <si>
    <t>COVER,SIDE</t>
  </si>
  <si>
    <t>5HM-E8101-10</t>
  </si>
  <si>
    <t xml:space="preserve">SHIFT SHAFT ASSY.             </t>
  </si>
  <si>
    <t>3B1-F1315-00</t>
  </si>
  <si>
    <t xml:space="preserve">STAY,ENGINE 1                 </t>
  </si>
  <si>
    <t>3B1-E3451-00</t>
  </si>
  <si>
    <t xml:space="preserve">FILTER,ROTARY                 </t>
  </si>
  <si>
    <t>58A-F2110-00</t>
  </si>
  <si>
    <t xml:space="preserve">RR. ARM COMP.                 </t>
  </si>
  <si>
    <t>3B1-F4110-00</t>
  </si>
  <si>
    <t xml:space="preserve">FUEL TANK COMP.               </t>
  </si>
  <si>
    <t>3B1-F1110-00</t>
  </si>
  <si>
    <t xml:space="preserve">FRAME COMP.                   </t>
  </si>
  <si>
    <t>3AH-F4110-01</t>
  </si>
  <si>
    <t>FUEL TANK COMP.</t>
  </si>
  <si>
    <t>7DY-F3435-00</t>
  </si>
  <si>
    <t xml:space="preserve">CROWN,HANDLE  COMP       </t>
  </si>
  <si>
    <t>7DY-H4551-00</t>
  </si>
  <si>
    <t>BRACKET LICENSE</t>
  </si>
  <si>
    <t>7DY-F2300-00</t>
  </si>
  <si>
    <t xml:space="preserve">CHAIN CASE ASSY.              </t>
  </si>
  <si>
    <t>7DY-H3368-00</t>
  </si>
  <si>
    <t>STAY REAR FLASHER</t>
  </si>
  <si>
    <t>7DY-F4110-00</t>
  </si>
  <si>
    <t>7DY-F2110-00</t>
  </si>
  <si>
    <t>7DY-F1110-00</t>
  </si>
  <si>
    <t>7DY-F1510-00</t>
  </si>
  <si>
    <t xml:space="preserve">FRONT FENDER COMP.              </t>
  </si>
  <si>
    <t>1DY-F1110-00</t>
  </si>
  <si>
    <t>FRAME COMP.</t>
  </si>
  <si>
    <t>1DY-E4781-00</t>
  </si>
  <si>
    <t>STAY,MUFF. 2-1</t>
  </si>
  <si>
    <t>1DY-F1315-00</t>
  </si>
  <si>
    <t>STAY ENGINE 1</t>
  </si>
  <si>
    <t>BEWL-UNIT-BEWL / NOVAPLAST CUSTOM MOLDERS</t>
  </si>
  <si>
    <t>7DY-F8101-00</t>
  </si>
  <si>
    <t>BRACKET,TOOL BOX</t>
  </si>
  <si>
    <t>BEWL-UNIT-BEWL / SHAYAN AUTO ENGINEERING WORKS</t>
  </si>
  <si>
    <t>7DY-F7311-00</t>
  </si>
  <si>
    <t xml:space="preserve">STAND,SIDE                    </t>
  </si>
  <si>
    <t>BEWL-UNIT-ELECOM</t>
  </si>
  <si>
    <t>3B1-F310A-12</t>
  </si>
  <si>
    <t xml:space="preserve">FR. FORK SUB-ASSY.            </t>
  </si>
  <si>
    <t>3B1-F2210-00</t>
  </si>
  <si>
    <t>RR.SHOCK ABSORBER</t>
  </si>
  <si>
    <t>7DY-F310A-00-P0</t>
  </si>
  <si>
    <t>7DY-F310A-00-33</t>
  </si>
  <si>
    <t>BEWL-UNIT-ELECOM / MAISUM CORPORATION</t>
  </si>
  <si>
    <t>7DY-F2210-00-33</t>
  </si>
  <si>
    <t xml:space="preserve">SHOCK ABSORBER,RR.            </t>
  </si>
  <si>
    <t>7DY-F2210-00-P0</t>
  </si>
  <si>
    <t>BEWL-UNIT-GHL</t>
  </si>
  <si>
    <t>5HM-E1311-00</t>
  </si>
  <si>
    <t xml:space="preserve">BODY,CYLINDER 1               </t>
  </si>
  <si>
    <t>90387-20017</t>
  </si>
  <si>
    <t xml:space="preserve">COLLAR                        </t>
  </si>
  <si>
    <t>5HM-E1412-00</t>
  </si>
  <si>
    <t xml:space="preserve">CRANK,1                       </t>
  </si>
  <si>
    <t>5HM-E7420-00</t>
  </si>
  <si>
    <t xml:space="preserve">DRIVE AXLE ASSY.              </t>
  </si>
  <si>
    <t>5HM-E3324-00</t>
  </si>
  <si>
    <t xml:space="preserve">GEAR,DRIVE                    </t>
  </si>
  <si>
    <t>90171-10004</t>
  </si>
  <si>
    <t xml:space="preserve">NUT,CASTLE                    </t>
  </si>
  <si>
    <t>5HM-E1445-00</t>
  </si>
  <si>
    <t xml:space="preserve">SPACER                        </t>
  </si>
  <si>
    <t>90560-17384</t>
  </si>
  <si>
    <t>3B1-E1549-00</t>
  </si>
  <si>
    <t xml:space="preserve">SPROCKET,CAM CHAIN            </t>
  </si>
  <si>
    <t>93812-14800</t>
  </si>
  <si>
    <t xml:space="preserve">SPROCKET,DRIVE                </t>
  </si>
  <si>
    <t>3B1-E1422-00</t>
  </si>
  <si>
    <t xml:space="preserve">CRANK,2                       </t>
  </si>
  <si>
    <t>5HM-E5660-10</t>
  </si>
  <si>
    <t xml:space="preserve">KICK SHAFT ASSY.              </t>
  </si>
  <si>
    <t>5HM-E1311-B0</t>
  </si>
  <si>
    <t>7DY-H5540-00</t>
  </si>
  <si>
    <t xml:space="preserve">CDI. UNIT ASSY.               </t>
  </si>
  <si>
    <t>7DY-F512A-00</t>
  </si>
  <si>
    <t xml:space="preserve">PLATE,BRAKE SHOE FRONT               </t>
  </si>
  <si>
    <t>7DY-F532A-00</t>
  </si>
  <si>
    <t xml:space="preserve">PLATE,BRAKE SHOE REAR              </t>
  </si>
  <si>
    <t>7DY-E8114-00</t>
  </si>
  <si>
    <t>PLUG SHIFT PEDAL</t>
  </si>
  <si>
    <t>BRIGHT STAR ELECTROPLATING &amp; ENGINEERING (PVT) LTD</t>
  </si>
  <si>
    <t>3B1-F4773-00</t>
  </si>
  <si>
    <t xml:space="preserve">HANDLE,SEAT                   </t>
  </si>
  <si>
    <t>5HM-F7211-00-93</t>
  </si>
  <si>
    <t>PEDAL, BRAKE</t>
  </si>
  <si>
    <t>7DY-E8113-00</t>
  </si>
  <si>
    <t>COVER SHIFT PEDAL</t>
  </si>
  <si>
    <t>DYL MOTORCYLES SPD</t>
  </si>
  <si>
    <t>90506-15822</t>
  </si>
  <si>
    <t>SPRING, BRAKE SHOE 3AH</t>
  </si>
  <si>
    <t>3AHC-F2530-00</t>
  </si>
  <si>
    <t>BRAKE SHOE COMP.  3AHC-3B1</t>
  </si>
  <si>
    <t>3AH-F4161-00</t>
  </si>
  <si>
    <t>EMBLEM,1</t>
  </si>
  <si>
    <t>3AH-F4162-00</t>
  </si>
  <si>
    <t>EMBLEM,2</t>
  </si>
  <si>
    <t>5HM-F4240-E0</t>
  </si>
  <si>
    <t>GRAPHIC,FUEL TANK SET</t>
  </si>
  <si>
    <t>5HM-F173E-C0</t>
  </si>
  <si>
    <t>GRAPHIC,1 RED</t>
  </si>
  <si>
    <t>5HM-F173F-C0</t>
  </si>
  <si>
    <t>GRAPHIC,2   RED</t>
  </si>
  <si>
    <t>DYL MOTORCYLES SPD / A-ONE TECHNIQUES (PVT) LIMITED</t>
  </si>
  <si>
    <t>5HM-F1518-10</t>
  </si>
  <si>
    <t>HOLDER,WIRE</t>
  </si>
  <si>
    <t>7DY-E8111-00-93</t>
  </si>
  <si>
    <t>PEDAL SHIFT ASSY</t>
  </si>
  <si>
    <t>7DY-F7423-00</t>
  </si>
  <si>
    <t>COVER,FOOTREST FRONT</t>
  </si>
  <si>
    <t>ELECTROPOLYMERS (PVT) LTD</t>
  </si>
  <si>
    <t>3B1-H4300-00</t>
  </si>
  <si>
    <t xml:space="preserve">HEAD LIGHT ASSY.              </t>
  </si>
  <si>
    <t>3B1-H4700-00</t>
  </si>
  <si>
    <t xml:space="preserve">TAIL LIGHT ASSY.              </t>
  </si>
  <si>
    <t>EXIDE PAKISTAN LIMITED</t>
  </si>
  <si>
    <t>1DY-H2110-00</t>
  </si>
  <si>
    <t>BATTERY ASSY</t>
  </si>
  <si>
    <t>3AH-H2160-00</t>
  </si>
  <si>
    <t>ELCTRO LYTE</t>
  </si>
  <si>
    <t>G.I. ENTERPRISES</t>
  </si>
  <si>
    <t>3B1-F4161-00</t>
  </si>
  <si>
    <t>3B1-F4162-00</t>
  </si>
  <si>
    <t>7DY-H3530-00</t>
  </si>
  <si>
    <t>EMBLEM SPEEDOMETER</t>
  </si>
  <si>
    <t>G.M. SONS (PVT) LIMITED</t>
  </si>
  <si>
    <t>GAZFA ELECTRONICS</t>
  </si>
  <si>
    <t>7DY-E2530-00</t>
  </si>
  <si>
    <t>STOP SWITCH ASSY.(REAR)</t>
  </si>
  <si>
    <t>GBN CORPORATION</t>
  </si>
  <si>
    <t>1DY-H3310-00</t>
  </si>
  <si>
    <t>FR. FLASHER LIGHT ASSY.,1</t>
  </si>
  <si>
    <t>1DY-H3320-00</t>
  </si>
  <si>
    <t>FR. FLASHER LIGHT ASSY.,2</t>
  </si>
  <si>
    <t>1DY-H3340-00</t>
  </si>
  <si>
    <t>REAR FLASHER LIGHT ASSY 2</t>
  </si>
  <si>
    <t>1DY-H3330-00</t>
  </si>
  <si>
    <t>REAR FLASHER LIGHT ASSY 1</t>
  </si>
  <si>
    <t>7DY-H3310-00</t>
  </si>
  <si>
    <t xml:space="preserve">FRONT FLASHER LIGHT ASSY.,1  </t>
  </si>
  <si>
    <t>7DY-H3320-00</t>
  </si>
  <si>
    <t>FRONT FLASHER LIGHT ASSY.,2</t>
  </si>
  <si>
    <t>7DY-H3330-00</t>
  </si>
  <si>
    <t>REAR. FLASHER LIGHT ASSY.,1</t>
  </si>
  <si>
    <t>7DY-H3340-00</t>
  </si>
  <si>
    <t>REAR FLASHER LIGHT ASSY.,2</t>
  </si>
  <si>
    <t>GLOBE ENG. WORKS</t>
  </si>
  <si>
    <t>7DY-33111-00</t>
  </si>
  <si>
    <t>NUT BODY HEAD LIGHT COMP</t>
  </si>
  <si>
    <t>98057-04016</t>
  </si>
  <si>
    <t xml:space="preserve">SCREW, TAPPING (+) 4X16  </t>
  </si>
  <si>
    <t>95607-06000</t>
  </si>
  <si>
    <t>NUT,CAP,6MM</t>
  </si>
  <si>
    <t>95027-06028</t>
  </si>
  <si>
    <t xml:space="preserve">BOLT,FLG 6X30                  </t>
  </si>
  <si>
    <t>95607-00100</t>
  </si>
  <si>
    <t>90151-06199</t>
  </si>
  <si>
    <t xml:space="preserve">SCREW,C/RECD. C/SUNK          </t>
  </si>
  <si>
    <t>95607-00060</t>
  </si>
  <si>
    <t xml:space="preserve">NUT, FLG 6MM                  </t>
  </si>
  <si>
    <t>98507-09909</t>
  </si>
  <si>
    <t xml:space="preserve">SCREWTAPPING   </t>
  </si>
  <si>
    <t>98507-00090</t>
  </si>
  <si>
    <t>SCREW, PAN HEAD W/WASHER( BLACK)</t>
  </si>
  <si>
    <t>98507-00091</t>
  </si>
  <si>
    <t>SCREW, PAN HEAD W/WASHER( WHITE)</t>
  </si>
  <si>
    <t>95607-00050</t>
  </si>
  <si>
    <t>NUT,HEX 5MM</t>
  </si>
  <si>
    <t>95607-01010</t>
  </si>
  <si>
    <t>NUT AXLE 10MM</t>
  </si>
  <si>
    <t>99530-01601</t>
  </si>
  <si>
    <t xml:space="preserve">PIN,COTTER                   </t>
  </si>
  <si>
    <t>99530-01700</t>
  </si>
  <si>
    <t>PIN</t>
  </si>
  <si>
    <t>95607-01800</t>
  </si>
  <si>
    <t>NUT ADJUSTING BREAK</t>
  </si>
  <si>
    <t>7DY-90561-00</t>
  </si>
  <si>
    <t>SPACER</t>
  </si>
  <si>
    <t>95607-00080</t>
  </si>
  <si>
    <t>NUT HEX 8MM</t>
  </si>
  <si>
    <t>99530-01600</t>
  </si>
  <si>
    <t>PIN.COTTER</t>
  </si>
  <si>
    <t>95607-12000</t>
  </si>
  <si>
    <t xml:space="preserve">NUT,CASTLE, 12MM                </t>
  </si>
  <si>
    <t>99530-01602</t>
  </si>
  <si>
    <t xml:space="preserve">PIN,COTTER                    </t>
  </si>
  <si>
    <t>7DY-F4639-00</t>
  </si>
  <si>
    <t>7DY-F7113-00</t>
  </si>
  <si>
    <t>COLLAR, MAIN STAND</t>
  </si>
  <si>
    <t>7DY-F6000-00</t>
  </si>
  <si>
    <t xml:space="preserve">COLLAR ,6MM                       </t>
  </si>
  <si>
    <t>95607- 06100</t>
  </si>
  <si>
    <t xml:space="preserve">NUT, CAP (LONG), 6MM_x000D_
</t>
  </si>
  <si>
    <t>98507-05080</t>
  </si>
  <si>
    <t>SCREW,PAN 5X8</t>
  </si>
  <si>
    <t>90201-00050</t>
  </si>
  <si>
    <t>WASHER SPRING 5MM</t>
  </si>
  <si>
    <t>90201-00080</t>
  </si>
  <si>
    <t>WASHER,SPRING,8MM</t>
  </si>
  <si>
    <t>95027- 06025</t>
  </si>
  <si>
    <t xml:space="preserve">BOLT, FLANGE, 6x25_x000D_
</t>
  </si>
  <si>
    <t>7DY-F7112-00</t>
  </si>
  <si>
    <t>SHAFT ,MAIN STAND</t>
  </si>
  <si>
    <t>95607-00012</t>
  </si>
  <si>
    <t>NUT HEX 12MM</t>
  </si>
  <si>
    <t>95027-10005</t>
  </si>
  <si>
    <t>BOLT SIDE STAND</t>
  </si>
  <si>
    <t>90201-00120</t>
  </si>
  <si>
    <t>WASHER SPRING 12MM</t>
  </si>
  <si>
    <t>99530-01605</t>
  </si>
  <si>
    <t xml:space="preserve">PIN, COTTER_x000D_
</t>
  </si>
  <si>
    <t>95027-01300</t>
  </si>
  <si>
    <t>BOLT, ARM BRAKE STPPER</t>
  </si>
  <si>
    <t>95607-10005</t>
  </si>
  <si>
    <t xml:space="preserve">NUT,CAP10MM </t>
  </si>
  <si>
    <t>7DY-F1869-00</t>
  </si>
  <si>
    <t>COLLAR, GROMMET</t>
  </si>
  <si>
    <t>95607-00081</t>
  </si>
  <si>
    <t>NUT, FLG 8MM</t>
  </si>
  <si>
    <t>7DY-H0388-00</t>
  </si>
  <si>
    <t>COLLAR,BRACKET LICENSE</t>
  </si>
  <si>
    <t>90201-00010</t>
  </si>
  <si>
    <t xml:space="preserve">WASHER, SPRING, 10MM              </t>
  </si>
  <si>
    <t>95027-00080</t>
  </si>
  <si>
    <t>BOLT,SPECIAL COLLAR,8MM</t>
  </si>
  <si>
    <t>HASAN ENGINEERING</t>
  </si>
  <si>
    <t>90387-061N0</t>
  </si>
  <si>
    <t>5HM-F7423-00</t>
  </si>
  <si>
    <t xml:space="preserve">COVER,FOOTREST 2              </t>
  </si>
  <si>
    <t>5HM-E5362-00</t>
  </si>
  <si>
    <t xml:space="preserve">PLUG,OIL LEVEL                </t>
  </si>
  <si>
    <t xml:space="preserve">GUIDE,SPRING                  </t>
  </si>
  <si>
    <t>90464-23199</t>
  </si>
  <si>
    <t xml:space="preserve">CLAMP                         </t>
  </si>
  <si>
    <t>3AH-H3936-00</t>
  </si>
  <si>
    <t xml:space="preserve">BAND,SWITCH CORD              </t>
  </si>
  <si>
    <t>4W8-F6243-01</t>
  </si>
  <si>
    <t>TUBE,THROTTLE GUIDE</t>
  </si>
  <si>
    <t>7DY-F5364-00</t>
  </si>
  <si>
    <t xml:space="preserve">DAMPER                        </t>
  </si>
  <si>
    <t>4B1-F6243-00</t>
  </si>
  <si>
    <t>TUBE THROTTLE GUIDE</t>
  </si>
  <si>
    <t>4B1-F6242-00</t>
  </si>
  <si>
    <t>GRIP,2</t>
  </si>
  <si>
    <t>4B1-F6241-00</t>
  </si>
  <si>
    <t>GRIP,1</t>
  </si>
  <si>
    <t>HASAN ENGINEERING / DYL MOTORCYLES SPD</t>
  </si>
  <si>
    <t>5ES-F6241-01</t>
  </si>
  <si>
    <t>5ES-F6242-02</t>
  </si>
  <si>
    <t>GRIP(RH) 2</t>
  </si>
  <si>
    <t xml:space="preserve">SPRG.,TENSION                 </t>
  </si>
  <si>
    <t>IMZA ENGINEERING COMPANY</t>
  </si>
  <si>
    <t>7DY-F4770-00</t>
  </si>
  <si>
    <t>ASSIT GRIP ASSY</t>
  </si>
  <si>
    <t>7DY-F4775-00</t>
  </si>
  <si>
    <t>BRACKET</t>
  </si>
  <si>
    <t>ISMAIL &amp; COMPANY</t>
  </si>
  <si>
    <t>90267-48125</t>
  </si>
  <si>
    <t xml:space="preserve">RIVET,BLIND                   </t>
  </si>
  <si>
    <t>ISSACSONS LIGHT METAL COMPANY</t>
  </si>
  <si>
    <t>7DY-E4441-00</t>
  </si>
  <si>
    <t xml:space="preserve">COVER ELEMENT </t>
  </si>
  <si>
    <t>7DY-F6243-00</t>
  </si>
  <si>
    <t xml:space="preserve">TUBE,THROTTLE </t>
  </si>
  <si>
    <t>7DY-F6242-00</t>
  </si>
  <si>
    <t xml:space="preserve">GRIP,2                        </t>
  </si>
  <si>
    <t>7DY-F6241-00</t>
  </si>
  <si>
    <t xml:space="preserve">GRIP,1                        </t>
  </si>
  <si>
    <t>7DY-F1518-00</t>
  </si>
  <si>
    <t xml:space="preserve">GROMMET                       </t>
  </si>
  <si>
    <t>7DY-F2330-00</t>
  </si>
  <si>
    <t xml:space="preserve">SEAL,GUARD                    </t>
  </si>
  <si>
    <t>7DY-H2113-00</t>
  </si>
  <si>
    <t>TRAY,BATTERY</t>
  </si>
  <si>
    <t>7DY-H2131-00</t>
  </si>
  <si>
    <t>BAND,BATTERY,1</t>
  </si>
  <si>
    <t>7DY-H2132-00</t>
  </si>
  <si>
    <t>PLATE,BATTERY,1</t>
  </si>
  <si>
    <t>7DY-F1204-00</t>
  </si>
  <si>
    <t>COVER,CENTER PIPE</t>
  </si>
  <si>
    <t>ISSACSONS LIGHT METAL COMPANY / SHAH RUBBER PRODUCTS</t>
  </si>
  <si>
    <t>7DY-H4166-00</t>
  </si>
  <si>
    <t xml:space="preserve">DAMPER                   </t>
  </si>
  <si>
    <t>7DY-F4183-00</t>
  </si>
  <si>
    <t xml:space="preserve">DAMPER,LOCATING           </t>
  </si>
  <si>
    <t>7DY-F4186-00</t>
  </si>
  <si>
    <t>GROMMET,SIDE COVER</t>
  </si>
  <si>
    <t>7DY-F1870-00</t>
  </si>
  <si>
    <t xml:space="preserve">Grommet,switch cord
</t>
  </si>
  <si>
    <t>7DY-F1871-00</t>
  </si>
  <si>
    <t xml:space="preserve">GROMMET 2      </t>
  </si>
  <si>
    <t>IZLAL RASOOL ENGINEERING WORKS</t>
  </si>
  <si>
    <t>3AH-F5412-00</t>
  </si>
  <si>
    <t xml:space="preserve">WASHER,LOCK                   </t>
  </si>
  <si>
    <t>90201-061A5</t>
  </si>
  <si>
    <t xml:space="preserve">PLATE,INDICATOR               </t>
  </si>
  <si>
    <t>90201-00810</t>
  </si>
  <si>
    <t xml:space="preserve">WASHER,TONGUE 8MM          </t>
  </si>
  <si>
    <t>KAY KAY ENGINEERING</t>
  </si>
  <si>
    <t>7DY-F7430-00</t>
  </si>
  <si>
    <t xml:space="preserve">REAR. FOOTREST ASSY    </t>
  </si>
  <si>
    <t>KAYA INDUSTRIES</t>
  </si>
  <si>
    <t>5HM-H8189-00</t>
  </si>
  <si>
    <t xml:space="preserve">WIRE,SUB LEAD                 </t>
  </si>
  <si>
    <t>3B1-H2530-00</t>
  </si>
  <si>
    <t xml:space="preserve">STOP SWITCH ASSY. REAR            </t>
  </si>
  <si>
    <t>5HM-H2530-01</t>
  </si>
  <si>
    <t>STOP SWITCH ASSY.</t>
  </si>
  <si>
    <t>1DY-H2590-00</t>
  </si>
  <si>
    <t>WIRE HARNESS ASSY</t>
  </si>
  <si>
    <t>4B1-H2590-41</t>
  </si>
  <si>
    <t xml:space="preserve">WIRE HARNESS ASSY.            </t>
  </si>
  <si>
    <t>7DY-H2590-00</t>
  </si>
  <si>
    <t>KAYA INDUSTRIES / MILLENIUM ENGINEERING (PVT) LIMITED</t>
  </si>
  <si>
    <t>7DY-H2509-00</t>
  </si>
  <si>
    <t xml:space="preserve">IGNITION COIL LEAD          </t>
  </si>
  <si>
    <t>M.B ENGINEERING</t>
  </si>
  <si>
    <t>M.I.R CORPORATION.</t>
  </si>
  <si>
    <t>3B1-E5620-00-93</t>
  </si>
  <si>
    <t xml:space="preserve">KICK CRANK ASSY.              </t>
  </si>
  <si>
    <t>M.S. ENGINEERING COMPANY</t>
  </si>
  <si>
    <t>5HM-F7111-00</t>
  </si>
  <si>
    <t xml:space="preserve">STAND,MAIN                    </t>
  </si>
  <si>
    <t>5HM-F7311-00</t>
  </si>
  <si>
    <t>7DY-F3396-00</t>
  </si>
  <si>
    <t>STAY EMBLEM</t>
  </si>
  <si>
    <t>1DY-F7111-00</t>
  </si>
  <si>
    <t>STAND, MAIN</t>
  </si>
  <si>
    <t>7DY-F5371-00</t>
  </si>
  <si>
    <t>ARM,REAR BRAKE STOPPER</t>
  </si>
  <si>
    <t>M.S. ENGINEERING COMPANY / DYL MOTORCYLES SPD</t>
  </si>
  <si>
    <t>4W8-F7112-00</t>
  </si>
  <si>
    <t>SHAFT</t>
  </si>
  <si>
    <t>7DY-H3936-00</t>
  </si>
  <si>
    <t>GUIDE,CABLE</t>
  </si>
  <si>
    <t>MAISUR SPRING WORKS</t>
  </si>
  <si>
    <t>90467-07029</t>
  </si>
  <si>
    <t xml:space="preserve">CLIP                          </t>
  </si>
  <si>
    <t>3AH-F5137-00</t>
  </si>
  <si>
    <t xml:space="preserve">RING(STOP)                    </t>
  </si>
  <si>
    <t>90506-12001</t>
  </si>
  <si>
    <t>90508-263A8</t>
  </si>
  <si>
    <t xml:space="preserve">SPRG.,TORSION                 </t>
  </si>
  <si>
    <t>90508-295A0</t>
  </si>
  <si>
    <t>90508-26012</t>
  </si>
  <si>
    <t>90506-20041</t>
  </si>
  <si>
    <t>90506-29805</t>
  </si>
  <si>
    <t>90506-14028</t>
  </si>
  <si>
    <t xml:space="preserve">SPRING.,TENSION                 </t>
  </si>
  <si>
    <t>90467-08003</t>
  </si>
  <si>
    <t>MAISUR SPRING WORKS / PAKISTAN SPRING &amp; ENGINEERING COMPANY</t>
  </si>
  <si>
    <t>7DY-90508-00</t>
  </si>
  <si>
    <t xml:space="preserve">SPRING.,TORSION                 </t>
  </si>
  <si>
    <t>MAP INTERNATIONAL</t>
  </si>
  <si>
    <t>3B1-F7211-00-93</t>
  </si>
  <si>
    <t xml:space="preserve">PEDAL,BRAKE                   </t>
  </si>
  <si>
    <t>7DY-F7211-00-93</t>
  </si>
  <si>
    <t>PEDAL,BRAKE</t>
  </si>
  <si>
    <t>MARCO RUBBER INDUSTRIES</t>
  </si>
  <si>
    <t>4W8-F5118-00</t>
  </si>
  <si>
    <t xml:space="preserve">COVER,HUB DUST                </t>
  </si>
  <si>
    <t>MATEEN CORPORATION</t>
  </si>
  <si>
    <t>5HM-F7411-00</t>
  </si>
  <si>
    <t xml:space="preserve">FOOTREST                      </t>
  </si>
  <si>
    <t>3AH-F533A-00</t>
  </si>
  <si>
    <t>7DY-E4781-00</t>
  </si>
  <si>
    <t>BRACKET MUFFLER ASSY</t>
  </si>
  <si>
    <t>7DY-F5437-00</t>
  </si>
  <si>
    <t xml:space="preserve">SPROCKET,DRIVEN (41T)       </t>
  </si>
  <si>
    <t>METAL ART. / TECHNO ENGINEERING WORKS</t>
  </si>
  <si>
    <t>5HM-F7440-00</t>
  </si>
  <si>
    <t xml:space="preserve">RR. FOOTREST ASSY.,2          </t>
  </si>
  <si>
    <t>METALLINE ENGINEERING</t>
  </si>
  <si>
    <t>90387-06880</t>
  </si>
  <si>
    <t>90387-073M0</t>
  </si>
  <si>
    <t>MUGHAL ENGINEERING WORKS (PVT) LTD / M.B ENGINEERING</t>
  </si>
  <si>
    <t>7DY-F5155-00</t>
  </si>
  <si>
    <t xml:space="preserve">LEVER,CAM BREAK              </t>
  </si>
  <si>
    <t>7DY-F5351-00.</t>
  </si>
  <si>
    <t>CAM,BRAKE (REAR)</t>
  </si>
  <si>
    <t>MUKHTAR ENGINEERING WORKS</t>
  </si>
  <si>
    <t>5HM-F7231-00</t>
  </si>
  <si>
    <t>ROD,BRAKE</t>
  </si>
  <si>
    <t>58A-F2141-01</t>
  </si>
  <si>
    <t>SHAFT,PIVOT</t>
  </si>
  <si>
    <t>3B1-F5389-00</t>
  </si>
  <si>
    <t xml:space="preserve">PULLER,CHAIN 2                </t>
  </si>
  <si>
    <t>3B1-F7231-00</t>
  </si>
  <si>
    <t xml:space="preserve">ROD,BRAKE                     </t>
  </si>
  <si>
    <t>7DY-F5379-00</t>
  </si>
  <si>
    <t xml:space="preserve">PULLER CHAIN_x000D_
</t>
  </si>
  <si>
    <t>7DY-F5380-00</t>
  </si>
  <si>
    <t xml:space="preserve">PULLER, CHAIN_x000D_
</t>
  </si>
  <si>
    <t>7DY-F7231-00</t>
  </si>
  <si>
    <t xml:space="preserve">ROD,BREAK                     </t>
  </si>
  <si>
    <t>95607-08025</t>
  </si>
  <si>
    <t>NUT,CROWN</t>
  </si>
  <si>
    <t>7DY-F5381-00</t>
  </si>
  <si>
    <t xml:space="preserve">AXLE,WHEEL REAR.                </t>
  </si>
  <si>
    <t>7DY-F5181-00</t>
  </si>
  <si>
    <t>AXLE,FRONTWHEEL.</t>
  </si>
  <si>
    <t>NOVAPLAST CUSTOM MOLDERS</t>
  </si>
  <si>
    <t>7DY-F1521-00</t>
  </si>
  <si>
    <t xml:space="preserve">FLAP ,FRONT FENDER                        </t>
  </si>
  <si>
    <t>7DY-E4461-00</t>
  </si>
  <si>
    <t>COVER AIR CLEANER</t>
  </si>
  <si>
    <t>7DY-F1621-00</t>
  </si>
  <si>
    <t>FLAP,REAR FENDER</t>
  </si>
  <si>
    <t>NOVAPLAST CUSTOM MOLDERS / ISSACSONS LIGHT METAL COMPANY</t>
  </si>
  <si>
    <t>7DY-F8800-00</t>
  </si>
  <si>
    <t>BOX,TOOL</t>
  </si>
  <si>
    <t>OMER AUTOS</t>
  </si>
  <si>
    <t>ORIENT ENGINEERS</t>
  </si>
  <si>
    <t>90387-12412</t>
  </si>
  <si>
    <t>PAK  POLYMER (PVT) LIMITED</t>
  </si>
  <si>
    <t>5HM-E4412-00</t>
  </si>
  <si>
    <t xml:space="preserve">CAP,CASE 1                    </t>
  </si>
  <si>
    <t>5HM-E4411-00</t>
  </si>
  <si>
    <t xml:space="preserve">CASE,AIR FILTER               </t>
  </si>
  <si>
    <t>3B1-F1711-00</t>
  </si>
  <si>
    <t xml:space="preserve">COVER,SIDE,1                    </t>
  </si>
  <si>
    <t>3B1-F1721-00</t>
  </si>
  <si>
    <t xml:space="preserve">COVER,SIDE 2                  </t>
  </si>
  <si>
    <t>3B1-F1731-00</t>
  </si>
  <si>
    <t xml:space="preserve">COVER,SIDE 3                  </t>
  </si>
  <si>
    <t>3B1-F1741-00</t>
  </si>
  <si>
    <t xml:space="preserve">COVER,SIDE 4                  </t>
  </si>
  <si>
    <t>3B1-F177G-00</t>
  </si>
  <si>
    <t xml:space="preserve">BOX,BATTERY                   </t>
  </si>
  <si>
    <t>3B1-F177T-00</t>
  </si>
  <si>
    <t xml:space="preserve">PLATE,BTRY. GUIDE             </t>
  </si>
  <si>
    <t>3B1-F1521-01</t>
  </si>
  <si>
    <t xml:space="preserve">FLAP                          </t>
  </si>
  <si>
    <t>7DY-F1710-00</t>
  </si>
  <si>
    <t xml:space="preserve">SIDE COVER .,1            </t>
  </si>
  <si>
    <t>7DY-F1721- 00</t>
  </si>
  <si>
    <t>SIDE COVER ASSY 2 (R)</t>
  </si>
  <si>
    <t>7DY-F4715- 00</t>
  </si>
  <si>
    <t>COVER TAIL</t>
  </si>
  <si>
    <t>PAKISTAN SPRING &amp; ENGINEERING COMPANY</t>
  </si>
  <si>
    <t>7DY-E2529-00</t>
  </si>
  <si>
    <t>SPRING, STOP SWITCH</t>
  </si>
  <si>
    <t>7DY-F7209-00</t>
  </si>
  <si>
    <t>7DY-F9805-00</t>
  </si>
  <si>
    <t>7DY-F2580-00</t>
  </si>
  <si>
    <t>SPRING TENSION</t>
  </si>
  <si>
    <t>7DY-F5355-00</t>
  </si>
  <si>
    <t xml:space="preserve">LEVER,CAM BRAKE             </t>
  </si>
  <si>
    <t>7DY-F5151-00</t>
  </si>
  <si>
    <t>CAM BRAKE FRONT</t>
  </si>
  <si>
    <t>PARAGON ENTERPRISES</t>
  </si>
  <si>
    <t>90465-06376</t>
  </si>
  <si>
    <t>90465-08230</t>
  </si>
  <si>
    <t>5HM-E5664-00</t>
  </si>
  <si>
    <t>5HM-E5441-00</t>
  </si>
  <si>
    <t xml:space="preserve">HOLDER,CLUTCH WIRE            </t>
  </si>
  <si>
    <t>1DY-E5441-00</t>
  </si>
  <si>
    <t>HOLDER CLUTCH WIRE</t>
  </si>
  <si>
    <t>1DY-E6340-00</t>
  </si>
  <si>
    <t>PUSH LEVER ASSY.</t>
  </si>
  <si>
    <t>PERFECT MECHANICAL WORKS</t>
  </si>
  <si>
    <t>7DY-H1915-00</t>
  </si>
  <si>
    <t>PLATE BATTERY-2</t>
  </si>
  <si>
    <t>PIONEER ENGINEERING WORKS</t>
  </si>
  <si>
    <t>4ST-E111F-00</t>
  </si>
  <si>
    <t xml:space="preserve">PLATE                         </t>
  </si>
  <si>
    <t>90201-08326</t>
  </si>
  <si>
    <t>90201-12166</t>
  </si>
  <si>
    <t>90201-122H1</t>
  </si>
  <si>
    <t>90201-174L9</t>
  </si>
  <si>
    <t>90201-20276</t>
  </si>
  <si>
    <t>5HM-E5383-00</t>
  </si>
  <si>
    <t xml:space="preserve">PLATE,BRG. COVER              </t>
  </si>
  <si>
    <t>90201-08025</t>
  </si>
  <si>
    <t xml:space="preserve">WASHER NUT CROWN </t>
  </si>
  <si>
    <t>90201-01000</t>
  </si>
  <si>
    <t>WASHER PLAIN 10MM</t>
  </si>
  <si>
    <t>90201-17022</t>
  </si>
  <si>
    <t>WASHER,17X22</t>
  </si>
  <si>
    <t>90201-00015</t>
  </si>
  <si>
    <t xml:space="preserve">WASHER,PLAIN ,10.5                 </t>
  </si>
  <si>
    <t>PIONEER ENGINEERING WORKS / GLOBE ENG. WORKS</t>
  </si>
  <si>
    <t>90201-00620</t>
  </si>
  <si>
    <t>WASHER PLAIN,6MM</t>
  </si>
  <si>
    <t>90560-12145</t>
  </si>
  <si>
    <t>90201-01205</t>
  </si>
  <si>
    <t>WASHER ,PLAIN ,12.5MM</t>
  </si>
  <si>
    <t>PRECISION ZONE</t>
  </si>
  <si>
    <t>3AH-F5149-00</t>
  </si>
  <si>
    <t xml:space="preserve">CLUTCH,METER                  </t>
  </si>
  <si>
    <t>PROCON ENGINEERING (PVT) LIMITED</t>
  </si>
  <si>
    <t>3B1-F4730-00-P0</t>
  </si>
  <si>
    <t>DBL. SEAT ASSY-3B1</t>
  </si>
  <si>
    <t>QUENCH AGE</t>
  </si>
  <si>
    <t>5HM-F8100-00</t>
  </si>
  <si>
    <t>TOOL KIT</t>
  </si>
  <si>
    <t>7DY-F8100-00</t>
  </si>
  <si>
    <t>TOOL SET</t>
  </si>
  <si>
    <t>RAHEEL ENTERPRISES</t>
  </si>
  <si>
    <t>7DY-F7115-00</t>
  </si>
  <si>
    <t xml:space="preserve">LINK ,MAIN STAND                         </t>
  </si>
  <si>
    <t>7DY-F1314-00</t>
  </si>
  <si>
    <t>CLIP,HIGH TENSION CORD</t>
  </si>
  <si>
    <t>5HM-E1166-00</t>
  </si>
  <si>
    <t xml:space="preserve">PIPE,BREATHER 1               </t>
  </si>
  <si>
    <t>7DY-F5095-00</t>
  </si>
  <si>
    <t xml:space="preserve">HOSE _x000D_
</t>
  </si>
  <si>
    <t>90179-08148</t>
  </si>
  <si>
    <t>SALEEM ENGINEERING  WORKS / SHAYAN AUTO ENGINEERING WORKS</t>
  </si>
  <si>
    <t>7DY-F7411-00</t>
  </si>
  <si>
    <t xml:space="preserve">FOOTREST ,FRONT                     </t>
  </si>
  <si>
    <t>SERVICE INDUSTRIES LTD</t>
  </si>
  <si>
    <t>94225-18076</t>
  </si>
  <si>
    <t xml:space="preserve">TUBE                          </t>
  </si>
  <si>
    <t>94325-18043</t>
  </si>
  <si>
    <t>BAND RIM</t>
  </si>
  <si>
    <t>SERVICE INDUSTRIES LTD / PANTHER TYRES LIMITED</t>
  </si>
  <si>
    <t>94125-18078</t>
  </si>
  <si>
    <t>FR TIRE</t>
  </si>
  <si>
    <t>94125-18077</t>
  </si>
  <si>
    <t>RR TIRE</t>
  </si>
  <si>
    <t>7DY-F5108-00</t>
  </si>
  <si>
    <t xml:space="preserve">FRONT TIRE SET                  </t>
  </si>
  <si>
    <t>7DY-F5308-00</t>
  </si>
  <si>
    <t xml:space="preserve">REAR TIRE SET                  </t>
  </si>
  <si>
    <t>7DY-94425-00</t>
  </si>
  <si>
    <t>TUBE TYRE</t>
  </si>
  <si>
    <t>7DY-F4713-00</t>
  </si>
  <si>
    <t>FLAP FRONT TUBE</t>
  </si>
  <si>
    <t>7DY-F4714-00</t>
  </si>
  <si>
    <t>FLAP REAR TUBE</t>
  </si>
  <si>
    <t>SHABIR BROTHERS</t>
  </si>
  <si>
    <t>95607-01000</t>
  </si>
  <si>
    <t>NUT</t>
  </si>
  <si>
    <t>SHAH RUBBER PRODUCTS</t>
  </si>
  <si>
    <t>5HM-E443E-00</t>
  </si>
  <si>
    <t xml:space="preserve">PIPE,DRAIN                    </t>
  </si>
  <si>
    <t>90462-08054</t>
  </si>
  <si>
    <t>SHAH ZUBAIR ENGINEERING</t>
  </si>
  <si>
    <t>5HM-F6341-01</t>
  </si>
  <si>
    <t xml:space="preserve">WIRE,BRAKE 1                  </t>
  </si>
  <si>
    <t>5HM-F6311-00</t>
  </si>
  <si>
    <t>WIRE,THROTTLE 1</t>
  </si>
  <si>
    <t>3B1-F6335-00</t>
  </si>
  <si>
    <t xml:space="preserve">WIRE,CLUTCH                   </t>
  </si>
  <si>
    <t>3B1-H3550-00</t>
  </si>
  <si>
    <t xml:space="preserve">SPEEDO. CABLE ASSY.           </t>
  </si>
  <si>
    <t>1DY-F6311-00</t>
  </si>
  <si>
    <t>CABLE, THROTTLE 1</t>
  </si>
  <si>
    <t>1DY-F6331-00</t>
  </si>
  <si>
    <t>CABLE STARTER 1</t>
  </si>
  <si>
    <t>1DY-F6335-00</t>
  </si>
  <si>
    <t>CABLE, CLUTCH</t>
  </si>
  <si>
    <t>1DY-F6341-01</t>
  </si>
  <si>
    <t>CABLE, BRAKE</t>
  </si>
  <si>
    <t>4B1-F6311-01</t>
  </si>
  <si>
    <t xml:space="preserve">WIRE,THROTTLE 1               </t>
  </si>
  <si>
    <t>4B1-F6331-01</t>
  </si>
  <si>
    <t xml:space="preserve">WIRE,STARTER                  </t>
  </si>
  <si>
    <t>SHAYAN AUTO ENGINEERING WORKS</t>
  </si>
  <si>
    <t>7DY-F7111-00</t>
  </si>
  <si>
    <t>7DY-H3519-00</t>
  </si>
  <si>
    <t>BRACKET METER</t>
  </si>
  <si>
    <t>SKYWAYS MANUFACTURE (PVT)  LIMITED</t>
  </si>
  <si>
    <t>5HM-E4451-00</t>
  </si>
  <si>
    <t xml:space="preserve">ELEMENT,1                     </t>
  </si>
  <si>
    <t>STEEL CRAFT (PVT) LTD.</t>
  </si>
  <si>
    <t>7DY-F6200-00</t>
  </si>
  <si>
    <t>MIRROR ASSY SET</t>
  </si>
  <si>
    <t>7DY-H4700-00</t>
  </si>
  <si>
    <t xml:space="preserve">TAIL LIGHT UNIT ASSY.              </t>
  </si>
  <si>
    <t>1DY-H3510-00</t>
  </si>
  <si>
    <t>SPEEDOMETER COMP</t>
  </si>
  <si>
    <t>1DY-F6280-00</t>
  </si>
  <si>
    <t>REAR VIEW MIRROR ASSY (LEFT)</t>
  </si>
  <si>
    <t>1DY-F6290-00</t>
  </si>
  <si>
    <t>REAR VIEW MIRROR ASSY (RIGHT)</t>
  </si>
  <si>
    <t>4AH-F6280-01</t>
  </si>
  <si>
    <t xml:space="preserve">MIRROR ASSY.,1                </t>
  </si>
  <si>
    <t>4AH-F6290-01</t>
  </si>
  <si>
    <t xml:space="preserve">MIRROR ASSY.,2                </t>
  </si>
  <si>
    <t>STEEL CRAFT (PVT) LTD. / AUTOMOTIVE COMPONENT LTD</t>
  </si>
  <si>
    <t>7DY-H3500-00</t>
  </si>
  <si>
    <t>SPEEDOMETER ASSY.</t>
  </si>
  <si>
    <t>STEEL CRAFT (PVT) LTD. / SHAYAN AUTO ENGINEERING WORKS</t>
  </si>
  <si>
    <t>7DY-H4300-00</t>
  </si>
  <si>
    <t>SUNDRY CREDITORS</t>
  </si>
  <si>
    <t>90149-06011</t>
  </si>
  <si>
    <t xml:space="preserve">SCREW                         </t>
  </si>
  <si>
    <t>90157-05003</t>
  </si>
  <si>
    <t xml:space="preserve">SCREW,CROSSRECESSED PAN       </t>
  </si>
  <si>
    <t>97607-05210</t>
  </si>
  <si>
    <t xml:space="preserve">SCREW,PAN HEAD W/WASHER       </t>
  </si>
  <si>
    <t>95607-00030</t>
  </si>
  <si>
    <t xml:space="preserve">NUT,SPEED 3MM                  </t>
  </si>
  <si>
    <t>5ES-F2200-00</t>
  </si>
  <si>
    <t xml:space="preserve">DAMPER ASSY COMP     </t>
  </si>
  <si>
    <t>SUPER ENGINEERING COMPANY (PVT) LIMITED</t>
  </si>
  <si>
    <t>92902-04100</t>
  </si>
  <si>
    <t>WASHER, SPRING</t>
  </si>
  <si>
    <t>5HM-E5371-01</t>
  </si>
  <si>
    <t xml:space="preserve">BREATHER                      </t>
  </si>
  <si>
    <t>5ES-F384J-00</t>
  </si>
  <si>
    <t>BAR,LOCK</t>
  </si>
  <si>
    <t>3AH-H279L-00</t>
  </si>
  <si>
    <t>BALL</t>
  </si>
  <si>
    <t>3AH-F464A-00</t>
  </si>
  <si>
    <t>BODY CAP-1</t>
  </si>
  <si>
    <t>5ES-F178B-00</t>
  </si>
  <si>
    <t>BODY,LOCK ASSY</t>
  </si>
  <si>
    <t>5ES-F178A-00</t>
  </si>
  <si>
    <t>BODY</t>
  </si>
  <si>
    <t>3AH-F464H-00</t>
  </si>
  <si>
    <t>CAM ROTOR</t>
  </si>
  <si>
    <t>5ES-F178E-00</t>
  </si>
  <si>
    <t>CAP,SLIDER</t>
  </si>
  <si>
    <t>5ES-F466N-00</t>
  </si>
  <si>
    <t>CAP BALL</t>
  </si>
  <si>
    <t>5ES-F464K-00</t>
  </si>
  <si>
    <t xml:space="preserve">CAP GASKET </t>
  </si>
  <si>
    <t>5ES-H251K-00</t>
  </si>
  <si>
    <t>CAP,ROTOR</t>
  </si>
  <si>
    <t>5ES-H250J-00</t>
  </si>
  <si>
    <t>PLATE CONTACT</t>
  </si>
  <si>
    <t>5ES-H251F-00</t>
  </si>
  <si>
    <t>CONTACT,ROLLER</t>
  </si>
  <si>
    <t>5HM-H252F-00</t>
  </si>
  <si>
    <t>CORD,COMPLETE (5HM/3B1)</t>
  </si>
  <si>
    <t>3AH-F464E-00</t>
  </si>
  <si>
    <t>COVER CAP</t>
  </si>
  <si>
    <t>5ES-H252L-00</t>
  </si>
  <si>
    <t>COVER,COMPLETE</t>
  </si>
  <si>
    <t>5ES-H250L-00</t>
  </si>
  <si>
    <t xml:space="preserve">CYLINDER </t>
  </si>
  <si>
    <t>5ES-F8493-00</t>
  </si>
  <si>
    <t>DAMPER</t>
  </si>
  <si>
    <t>3AH-F464F-00</t>
  </si>
  <si>
    <t>HINGE CAP</t>
  </si>
  <si>
    <t>5ES-H178H-00</t>
  </si>
  <si>
    <t>PIN (SHAFT LOCK)</t>
  </si>
  <si>
    <t>91609-30018</t>
  </si>
  <si>
    <t>PIN,SPRING</t>
  </si>
  <si>
    <t>91600-30032</t>
  </si>
  <si>
    <t>PIN SPRING</t>
  </si>
  <si>
    <t>3AH-F464T-00</t>
  </si>
  <si>
    <t xml:space="preserve">PLATE GUIDE </t>
  </si>
  <si>
    <t>3AH-F464R-00</t>
  </si>
  <si>
    <t>PLATE HOLDER</t>
  </si>
  <si>
    <t>3AH-F464G-00</t>
  </si>
  <si>
    <t xml:space="preserve">PLATE LOCK </t>
  </si>
  <si>
    <t>5ES-F178F-00</t>
  </si>
  <si>
    <t>RIVET</t>
  </si>
  <si>
    <t>5ES-H251X-00</t>
  </si>
  <si>
    <t xml:space="preserve">ROLLER </t>
  </si>
  <si>
    <t>3AH-F465H-00</t>
  </si>
  <si>
    <t>ROTOR A</t>
  </si>
  <si>
    <t>3AH-F465H-10</t>
  </si>
  <si>
    <t>ROTOR B</t>
  </si>
  <si>
    <t>5ES-F179N-00</t>
  </si>
  <si>
    <t>ROTOR (A TYPE)</t>
  </si>
  <si>
    <t>5ES-F179N-10</t>
  </si>
  <si>
    <t>ROTOR (B TYPE)</t>
  </si>
  <si>
    <t>5ES-H251M-00</t>
  </si>
  <si>
    <t>5ES-H251M-10</t>
  </si>
  <si>
    <t>5ES-F139C-00</t>
  </si>
  <si>
    <t>ROTOR, ST.LOCK (A TYPE)</t>
  </si>
  <si>
    <t>5ES-F139D-00</t>
  </si>
  <si>
    <t>ROTOR,ST.LOCK (B TYPE)</t>
  </si>
  <si>
    <t>9770L-40612</t>
  </si>
  <si>
    <t>SCREW,PAN HEAD TAPPING</t>
  </si>
  <si>
    <t>5ES-H250U-00</t>
  </si>
  <si>
    <t>SHUTTER</t>
  </si>
  <si>
    <t>5ES-F178G-00</t>
  </si>
  <si>
    <t>SPRING,SHAFT</t>
  </si>
  <si>
    <t>5ES-F348G-00</t>
  </si>
  <si>
    <t>SPRING PIN ACTION</t>
  </si>
  <si>
    <t>5ES-H250V-00</t>
  </si>
  <si>
    <t>SPRG.SHUTTER</t>
  </si>
  <si>
    <t>55G-H251V-V0</t>
  </si>
  <si>
    <t xml:space="preserve">SPRG.TUMBLER </t>
  </si>
  <si>
    <t>5ES-H2514-00</t>
  </si>
  <si>
    <t>STAY MAIN SWITCH</t>
  </si>
  <si>
    <t>5ES-H252U-00</t>
  </si>
  <si>
    <t>TUBE</t>
  </si>
  <si>
    <t>5ES-H251N-00</t>
  </si>
  <si>
    <t>TUMBLER 1</t>
  </si>
  <si>
    <t>5ES-H251R-00</t>
  </si>
  <si>
    <t>TUMBLER 2</t>
  </si>
  <si>
    <t>5ES-H251T-00</t>
  </si>
  <si>
    <t>TUMBLER 3</t>
  </si>
  <si>
    <t>5ES-H251U-00</t>
  </si>
  <si>
    <t>TUMBLER 4</t>
  </si>
  <si>
    <t>5ES-H252N-00</t>
  </si>
  <si>
    <t>TUMBLER 5</t>
  </si>
  <si>
    <t>5ES-H253U-00</t>
  </si>
  <si>
    <t>SCREW BINDING H/TAPING</t>
  </si>
  <si>
    <t>5T5-8253U-00</t>
  </si>
  <si>
    <t>SPRING,ROLLER</t>
  </si>
  <si>
    <t>5ES-F466G-00</t>
  </si>
  <si>
    <t>O-RING-1</t>
  </si>
  <si>
    <t>3AH-F466J-00</t>
  </si>
  <si>
    <t>O-RING-3</t>
  </si>
  <si>
    <t>5ES-F464M-00</t>
  </si>
  <si>
    <t>SPRING CAP</t>
  </si>
  <si>
    <t>3AH-F464N-00</t>
  </si>
  <si>
    <t>SPRING</t>
  </si>
  <si>
    <t>5ES-F464J-00</t>
  </si>
  <si>
    <t>GASKET BREATHER</t>
  </si>
  <si>
    <t>3AH-F446K-00</t>
  </si>
  <si>
    <t>PACKING CAP-1</t>
  </si>
  <si>
    <t>5ES-F348H-00</t>
  </si>
  <si>
    <t>SCREW STOPPER</t>
  </si>
  <si>
    <t>5ES-F348F-00</t>
  </si>
  <si>
    <t>PIN ACTION</t>
  </si>
  <si>
    <t>3AH-F466A-00</t>
  </si>
  <si>
    <t>PACKING CAP</t>
  </si>
  <si>
    <t>5ES-H251J-00</t>
  </si>
  <si>
    <t>RING KEY</t>
  </si>
  <si>
    <t>3AH-F466A-00-1</t>
  </si>
  <si>
    <t>SPRING (PACKING COMP.)</t>
  </si>
  <si>
    <t>4B1-H250A-00</t>
  </si>
  <si>
    <t>KEY (A TYPE)</t>
  </si>
  <si>
    <t>4B1-H250A-10</t>
  </si>
  <si>
    <t>KEY (B TYPE)</t>
  </si>
  <si>
    <t>1DY-F1510-00-93</t>
  </si>
  <si>
    <t>FR. FENDER COMP.( CHROME)</t>
  </si>
  <si>
    <t>1DY-F1610-00-93</t>
  </si>
  <si>
    <t>FENDER, REAR  ( CHROME)</t>
  </si>
  <si>
    <t>SUPER TECH AUTOPARTS (PVT) LTD</t>
  </si>
  <si>
    <t>94414-18800</t>
  </si>
  <si>
    <t xml:space="preserve">RIM                           </t>
  </si>
  <si>
    <t>7DY-E4628-00-93</t>
  </si>
  <si>
    <t xml:space="preserve">PROTECTOR,EXT. PIPE </t>
  </si>
  <si>
    <t>SYMBOL INDUSTRIES (PVT) LTD.</t>
  </si>
  <si>
    <t>7DY-F4730-00</t>
  </si>
  <si>
    <t xml:space="preserve">DOUBLE SEAT ASSY.               </t>
  </si>
  <si>
    <t>1DY-F4730-00</t>
  </si>
  <si>
    <t>DOUBLE SEAT ASSY</t>
  </si>
  <si>
    <t>T.M .ENTERPRISES</t>
  </si>
  <si>
    <t>93104-00200</t>
  </si>
  <si>
    <t>OIL SEAL</t>
  </si>
  <si>
    <t>93104-21357</t>
  </si>
  <si>
    <t>OIL SEAL 21X35X7</t>
  </si>
  <si>
    <t>93104-27406</t>
  </si>
  <si>
    <t xml:space="preserve">SEAL,OIL 27x40x6      </t>
  </si>
  <si>
    <t>93104-05155</t>
  </si>
  <si>
    <t>OIL SEAL 5X15X5</t>
  </si>
  <si>
    <t>TAJI &amp; CO.</t>
  </si>
  <si>
    <t>4W8-F5115-00</t>
  </si>
  <si>
    <t xml:space="preserve">FLG.,SPACER1                  </t>
  </si>
  <si>
    <t>4W8-F5315-00</t>
  </si>
  <si>
    <t>90430-06192</t>
  </si>
  <si>
    <t xml:space="preserve">GASKET                        </t>
  </si>
  <si>
    <t>90201-08100</t>
  </si>
  <si>
    <t>90430-06817</t>
  </si>
  <si>
    <t>90201-07804</t>
  </si>
  <si>
    <t>90201-20813</t>
  </si>
  <si>
    <t>90201-10007</t>
  </si>
  <si>
    <t>WASHER PLATE-2</t>
  </si>
  <si>
    <t>90201-10006</t>
  </si>
  <si>
    <t>WASHER PLATE-1</t>
  </si>
  <si>
    <t>92902-05600</t>
  </si>
  <si>
    <t>WASHER PLAIN</t>
  </si>
  <si>
    <t>TELETRONIX INDUSTRIES</t>
  </si>
  <si>
    <t>7DY-H3371-00</t>
  </si>
  <si>
    <t xml:space="preserve">HORN                          </t>
  </si>
  <si>
    <t>UNIVERSAL ENGINEERING WORKS</t>
  </si>
  <si>
    <t>7DY-F5115-00</t>
  </si>
  <si>
    <t>FLG, SPACER-1</t>
  </si>
  <si>
    <t>7DY-90387-00</t>
  </si>
  <si>
    <t>7DY-F5315-00</t>
  </si>
  <si>
    <t>FLG, SPACER</t>
  </si>
  <si>
    <t>WINSOME ENGINEERING IND. / AL-UMAIR ENGINEERS / SHAH ZUBAIR ENGINEERING</t>
  </si>
  <si>
    <t>7DY-H3550-00</t>
  </si>
  <si>
    <t>SPEEDOMETER. CABLE ASSY.</t>
  </si>
  <si>
    <t>7DY-F6311-00</t>
  </si>
  <si>
    <t xml:space="preserve">CABLE,THROTTLE 1               </t>
  </si>
  <si>
    <t>7DY-F6335-00</t>
  </si>
  <si>
    <t xml:space="preserve">CABLE,CLUTCH              </t>
  </si>
  <si>
    <t>7DY-F6341-00</t>
  </si>
  <si>
    <t xml:space="preserve">CABLE, BREAK                  </t>
  </si>
  <si>
    <t>WITTY SERVICES</t>
  </si>
  <si>
    <t>90480-01870</t>
  </si>
  <si>
    <t>90480-13837</t>
  </si>
  <si>
    <t>90480-01806</t>
  </si>
  <si>
    <t>3B1-F4188-00</t>
  </si>
  <si>
    <t>MOLD FUEL TANK</t>
  </si>
  <si>
    <t>7DY-F3434-00</t>
  </si>
  <si>
    <t>RUBBER STOPPER ARM CUSHION</t>
  </si>
  <si>
    <t>Y.G INTERNATIONAL (PVT)LTD. / SUPER STAR METAL FINISHING (PVT) LIMITED / BRIGHT STAR ELECTROPLATING &amp; ENGINEERING (PVT) LTD</t>
  </si>
  <si>
    <t>3B1-E4711-00-93</t>
  </si>
  <si>
    <t xml:space="preserve">MUFF.,1                       </t>
  </si>
  <si>
    <t>5HM-E4711-00-93</t>
  </si>
  <si>
    <t>7DY-F1510-00-93</t>
  </si>
  <si>
    <t xml:space="preserve">FRONT FENDER COMP. (CHROME)              </t>
  </si>
  <si>
    <t>7DY-F6111-00</t>
  </si>
  <si>
    <t xml:space="preserve">HANDLE BAR+BALANCER_x000D_
</t>
  </si>
  <si>
    <t>Z.A ENGINEERING (PVT.) LTD.</t>
  </si>
  <si>
    <t>58A-F5395-00</t>
  </si>
  <si>
    <t>NIPPLE,SPOKE</t>
  </si>
  <si>
    <t>58A-F5196-00</t>
  </si>
  <si>
    <t xml:space="preserve">SPOKE,1                       </t>
  </si>
  <si>
    <t>58A-F5197-00</t>
  </si>
  <si>
    <t xml:space="preserve">SPOKE,2                       </t>
  </si>
  <si>
    <t>Total</t>
  </si>
  <si>
    <t>Qty</t>
  </si>
  <si>
    <t>RType</t>
  </si>
  <si>
    <t>GRN</t>
  </si>
  <si>
    <t>RCA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</si>
  <si>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</si>
  <si>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</si>
  <si>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</si>
  <si>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</si>
  <si>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</si>
  <si>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</si>
  <si>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</si>
  <si>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</si>
  <si>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</si>
  <si>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</si>
  <si>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</si>
  <si>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</si>
  <si>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</si>
  <si>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</si>
  <si>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</si>
  <si>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</si>
  <si>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</si>
  <si>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</si>
  <si>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</si>
  <si>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</si>
  <si>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</si>
  <si>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</si>
  <si>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</si>
  <si>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</si>
  <si>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</si>
  <si>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</si>
  <si>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</si>
  <si>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</si>
  <si>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</si>
  <si>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</si>
  <si>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</si>
  <si>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Receipt Detail</t>
  </si>
  <si>
    <t>ALBA-RON (PK) / BRITER ENGINEERING COMPANY (PVT) LIMITED</t>
  </si>
  <si>
    <t>AUTOMOTIVE PLASTICS</t>
  </si>
  <si>
    <t>BEWL-UNIT-BEWL / PIONEER ENGINEERING WORKS / S &amp; S ENTERPRISES</t>
  </si>
  <si>
    <t>KAYA INDUSTRIES / MILLENIUM ENGINEERING (PVT) LIMITED / TECHNO HARNESS &amp; ELECTRICAL PARTS</t>
  </si>
  <si>
    <t>MAP INTERNATIONAL / STEEL CRAFT (PVT) LTD.</t>
  </si>
  <si>
    <t>MUKHTAR ENGINEERING WORKS / S &amp; S ENTERPRISES</t>
  </si>
  <si>
    <t>S.M ENGINEERING &amp; METAL WORKS</t>
  </si>
  <si>
    <t>S.M ENGINEERING &amp; METAL WORKS / BRIGHT STAR ELECTROPLATING &amp; ENGINEERING (PVT) LTD</t>
  </si>
  <si>
    <t>SADIQ &amp; COMPANY</t>
  </si>
  <si>
    <t>Y.G INTERNATIONAL (PVT)LTD. / SUPER STAR METAL FINISHING (PVT) LIMITED / S.M ENGINEERING &amp; METAL WORKS</t>
  </si>
  <si>
    <t>Y.G INTERNATIONAL (PVT)LTD. / SUPER STAR METAL FINISHING (PVT) LIMITED / S.M ENGINEERING &amp; METAL WORKS / BRIGHT STAR ELECTROPLATING &amp; ENGINEERING (PVT) LTD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</si>
  <si>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</si>
  <si>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</si>
  <si>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</si>
  <si>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</si>
  <si>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</si>
  <si>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</si>
  <si>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</si>
  <si>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</si>
  <si>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</si>
  <si>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</si>
  <si>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</si>
  <si>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</si>
  <si>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HUB Day Wise Dispatch To Uthal</t>
  </si>
  <si>
    <t xml:space="preserve">Month </t>
  </si>
  <si>
    <t>006-04034</t>
  </si>
  <si>
    <t>006-04462</t>
  </si>
  <si>
    <t>006-01036</t>
  </si>
  <si>
    <t>006-04023</t>
  </si>
  <si>
    <t>006-04186</t>
  </si>
  <si>
    <t>006-05197</t>
  </si>
  <si>
    <t>006-05212</t>
  </si>
  <si>
    <t>006-00308</t>
  </si>
  <si>
    <t>006-00856</t>
  </si>
  <si>
    <t>SUP-1381</t>
  </si>
  <si>
    <t>006-01748</t>
  </si>
  <si>
    <t>006-01831</t>
  </si>
  <si>
    <t>SUP-1466</t>
  </si>
  <si>
    <t>006-04349</t>
  </si>
  <si>
    <t>006-04032</t>
  </si>
  <si>
    <t>006-05037</t>
  </si>
  <si>
    <t>Sup-0053</t>
  </si>
  <si>
    <t>006-00491</t>
  </si>
  <si>
    <t>SUP-1753</t>
  </si>
  <si>
    <t>006-00913</t>
  </si>
  <si>
    <t>006-01063</t>
  </si>
  <si>
    <t>006-01382</t>
  </si>
  <si>
    <t>006-01886</t>
  </si>
  <si>
    <t>006-01914</t>
  </si>
  <si>
    <t>006-04435</t>
  </si>
  <si>
    <t>006-03912</t>
  </si>
  <si>
    <t>006-01370</t>
  </si>
  <si>
    <t>006-01706</t>
  </si>
  <si>
    <t>006-04173</t>
  </si>
  <si>
    <t>006-00371</t>
  </si>
  <si>
    <t>006-01346</t>
  </si>
  <si>
    <t>006-01351</t>
  </si>
  <si>
    <t>006-04181</t>
  </si>
  <si>
    <t>006-00118</t>
  </si>
  <si>
    <t>006-00121</t>
  </si>
  <si>
    <t>006-00122</t>
  </si>
  <si>
    <t>006-00142</t>
  </si>
  <si>
    <t>006-00149</t>
  </si>
  <si>
    <t>006-00151</t>
  </si>
  <si>
    <t>006-00206</t>
  </si>
  <si>
    <t>006-00300</t>
  </si>
  <si>
    <t>006-00304</t>
  </si>
  <si>
    <t>006-00346</t>
  </si>
  <si>
    <t>006-00349</t>
  </si>
  <si>
    <t>006-00370</t>
  </si>
  <si>
    <t>006-00390</t>
  </si>
  <si>
    <t>006-00394</t>
  </si>
  <si>
    <t>006-00583</t>
  </si>
  <si>
    <t>006-00586</t>
  </si>
  <si>
    <t>006-00651</t>
  </si>
  <si>
    <t>006-00655</t>
  </si>
  <si>
    <t>006-00658</t>
  </si>
  <si>
    <t>006-00745</t>
  </si>
  <si>
    <t>006-00746</t>
  </si>
  <si>
    <t>006-00821</t>
  </si>
  <si>
    <t>006-00870</t>
  </si>
  <si>
    <t>006-00918</t>
  </si>
  <si>
    <t>006-00920</t>
  </si>
  <si>
    <t>006-00921</t>
  </si>
  <si>
    <t>006-00966</t>
  </si>
  <si>
    <t>006-00968</t>
  </si>
  <si>
    <t>006-00971</t>
  </si>
  <si>
    <t>006-00977</t>
  </si>
  <si>
    <t>006-01062</t>
  </si>
  <si>
    <t>006-01068</t>
  </si>
  <si>
    <t>006-01107</t>
  </si>
  <si>
    <t>006-01174</t>
  </si>
  <si>
    <t>006-01223</t>
  </si>
  <si>
    <t>006-01224</t>
  </si>
  <si>
    <t>006-01244</t>
  </si>
  <si>
    <t>006-01249</t>
  </si>
  <si>
    <t>006-01315</t>
  </si>
  <si>
    <t>006-01333</t>
  </si>
  <si>
    <t>006-01339</t>
  </si>
  <si>
    <t>006-01340</t>
  </si>
  <si>
    <t>006-01348</t>
  </si>
  <si>
    <t>006-01349</t>
  </si>
  <si>
    <t>006-01350</t>
  </si>
  <si>
    <t>006-01354</t>
  </si>
  <si>
    <t>006-01364</t>
  </si>
  <si>
    <t>006-01429</t>
  </si>
  <si>
    <t>006-01469</t>
  </si>
  <si>
    <t>006-01574</t>
  </si>
  <si>
    <t>006-01627</t>
  </si>
  <si>
    <t>006-01708</t>
  </si>
  <si>
    <t>006-01884</t>
  </si>
  <si>
    <t>006-01907</t>
  </si>
  <si>
    <t>006-01908</t>
  </si>
  <si>
    <t>006-01909</t>
  </si>
  <si>
    <t>006-01910</t>
  </si>
  <si>
    <t>006-01911</t>
  </si>
  <si>
    <t>006-02392</t>
  </si>
  <si>
    <t>006-03658</t>
  </si>
  <si>
    <t>006-03659</t>
  </si>
  <si>
    <t>006-03714</t>
  </si>
  <si>
    <t>006-04176</t>
  </si>
  <si>
    <t>006-04177</t>
  </si>
  <si>
    <t>006-04187</t>
  </si>
  <si>
    <t>006-04307</t>
  </si>
  <si>
    <t>006-04634</t>
  </si>
  <si>
    <t>006-04642</t>
  </si>
  <si>
    <t>006-04763</t>
  </si>
  <si>
    <t>006-01329</t>
  </si>
  <si>
    <t>006-01330</t>
  </si>
  <si>
    <t>006-01352</t>
  </si>
  <si>
    <t>006-01711</t>
  </si>
  <si>
    <t>006-04178</t>
  </si>
  <si>
    <t>006-04180</t>
  </si>
  <si>
    <t>006-01052</t>
  </si>
  <si>
    <t>4B1-F4150-00</t>
  </si>
  <si>
    <t>INFORMATION LABEL EURO-2</t>
  </si>
  <si>
    <t>99146-00080</t>
  </si>
  <si>
    <t>EMBLEM,DYL</t>
  </si>
  <si>
    <t>ASLAM ENTERPRISES / BALOCHISTAN ENGINEERING WORKS LIMITED - CWH</t>
  </si>
  <si>
    <t>ATIF ENGINEERING WORKS (PVT) LIMITED.</t>
  </si>
  <si>
    <t>3B1-F1513-00</t>
  </si>
  <si>
    <t xml:space="preserve">STAY,FENDER 1                 </t>
  </si>
  <si>
    <t>BALOCHISTAN ENGINEERING WORKS LIMITED - CWH</t>
  </si>
  <si>
    <t>90101-06278</t>
  </si>
  <si>
    <t>BOLT,HEX.</t>
  </si>
  <si>
    <t>90101-08590</t>
  </si>
  <si>
    <t>90101-08672</t>
  </si>
  <si>
    <t>91317-06014</t>
  </si>
  <si>
    <t>90116-06804</t>
  </si>
  <si>
    <t xml:space="preserve">BOLT,STUD                     </t>
  </si>
  <si>
    <t>90116-08807</t>
  </si>
  <si>
    <t>93310-326M9</t>
  </si>
  <si>
    <t xml:space="preserve">BRG.                          </t>
  </si>
  <si>
    <t>109-25136-00</t>
  </si>
  <si>
    <t xml:space="preserve">BUSH.                         </t>
  </si>
  <si>
    <t>3AH-22216-00</t>
  </si>
  <si>
    <t>BUSH.,RR. SHOCK ABSORBER</t>
  </si>
  <si>
    <t>5HM-H5540-10</t>
  </si>
  <si>
    <t>94591-51086</t>
  </si>
  <si>
    <t xml:space="preserve">CHAIN                         </t>
  </si>
  <si>
    <t>99009-19400</t>
  </si>
  <si>
    <t xml:space="preserve">CIRCLIP (S)                   </t>
  </si>
  <si>
    <t>99009-20400</t>
  </si>
  <si>
    <t>90467-13064</t>
  </si>
  <si>
    <t>90468-23194</t>
  </si>
  <si>
    <t>4YS-E8511-00</t>
  </si>
  <si>
    <t xml:space="preserve">FORK,SHIFT 1                  </t>
  </si>
  <si>
    <t>4YS-E8512-00</t>
  </si>
  <si>
    <t xml:space="preserve">FORK,SHIFT 2                  </t>
  </si>
  <si>
    <t>248-25135-00</t>
  </si>
  <si>
    <t>4YS-E5641-00</t>
  </si>
  <si>
    <t xml:space="preserve">GEAR,KICK                     </t>
  </si>
  <si>
    <t>214-25138-00</t>
  </si>
  <si>
    <t xml:space="preserve">GEAR,METER                    </t>
  </si>
  <si>
    <t>5TN-E2231-10</t>
  </si>
  <si>
    <t xml:space="preserve">GUIDE,STOPPER 1               </t>
  </si>
  <si>
    <t>5TN-E2241-11</t>
  </si>
  <si>
    <t xml:space="preserve">GUIDE,STOPPER 2               </t>
  </si>
  <si>
    <t>90280-03017</t>
  </si>
  <si>
    <t xml:space="preserve">KEY,WOODRUFF                  </t>
  </si>
  <si>
    <t>1WG-12118-00</t>
  </si>
  <si>
    <t xml:space="preserve">LOCK,VALVE SPRING RETAINER    </t>
  </si>
  <si>
    <t>90176-08026</t>
  </si>
  <si>
    <t xml:space="preserve">NUT,CAP                       </t>
  </si>
  <si>
    <t>90171-12005</t>
  </si>
  <si>
    <t>95707-06500</t>
  </si>
  <si>
    <t xml:space="preserve">NUT FLG                 </t>
  </si>
  <si>
    <t>95707-08500</t>
  </si>
  <si>
    <t>93210-198F9</t>
  </si>
  <si>
    <t xml:space="preserve">O-RING                        </t>
  </si>
  <si>
    <t>93210-258G2</t>
  </si>
  <si>
    <t>93210-41041</t>
  </si>
  <si>
    <t>4YS-E3300-00</t>
  </si>
  <si>
    <t xml:space="preserve">OIL PUMP ASSY.                </t>
  </si>
  <si>
    <t>5HV-E1681-00</t>
  </si>
  <si>
    <t>PIN,CRANK</t>
  </si>
  <si>
    <t>93608-50149</t>
  </si>
  <si>
    <t xml:space="preserve">PIN,DOWEL                     </t>
  </si>
  <si>
    <t>99530-10114</t>
  </si>
  <si>
    <t xml:space="preserve">PIN,DOWEL A                   </t>
  </si>
  <si>
    <t>4YS-E1633-00</t>
  </si>
  <si>
    <t xml:space="preserve">PIN,PISTON                    </t>
  </si>
  <si>
    <t>5HM-E1631-00</t>
  </si>
  <si>
    <t xml:space="preserve">PISTON                        </t>
  </si>
  <si>
    <t>90340-12806</t>
  </si>
  <si>
    <t xml:space="preserve">PLUG,STRAIGHT SCREW           </t>
  </si>
  <si>
    <t>5TN-12117-00</t>
  </si>
  <si>
    <t xml:space="preserve">RET.,VALVE SPRING             </t>
  </si>
  <si>
    <t>156-F341E-01</t>
  </si>
  <si>
    <t xml:space="preserve">RETAINER,BALL BRG         </t>
  </si>
  <si>
    <t>5HM-E1651-00</t>
  </si>
  <si>
    <t xml:space="preserve">ROD,CONNECTING 1              </t>
  </si>
  <si>
    <t>5HM-H1450-00</t>
  </si>
  <si>
    <t xml:space="preserve">ROTOR ASSY.                   </t>
  </si>
  <si>
    <t>97607-06216</t>
  </si>
  <si>
    <t>3AH-22358-00</t>
  </si>
  <si>
    <t xml:space="preserve">SEAL,1                        </t>
  </si>
  <si>
    <t>3AH-22359-00</t>
  </si>
  <si>
    <t xml:space="preserve">SEAL,2                        </t>
  </si>
  <si>
    <t>93101-10843</t>
  </si>
  <si>
    <t xml:space="preserve">SEAL,OIL                      </t>
  </si>
  <si>
    <t>93102-15882</t>
  </si>
  <si>
    <t>93102-18008</t>
  </si>
  <si>
    <t>93104-07003</t>
  </si>
  <si>
    <t>93104-21016</t>
  </si>
  <si>
    <t>93105-47007</t>
  </si>
  <si>
    <t>93106-30004</t>
  </si>
  <si>
    <t>93109-14021</t>
  </si>
  <si>
    <t>SEAL,OIL</t>
  </si>
  <si>
    <t>5ES-22485-00</t>
  </si>
  <si>
    <t xml:space="preserve">SEAL,ROD                      </t>
  </si>
  <si>
    <t>5ER-E2119-00</t>
  </si>
  <si>
    <t xml:space="preserve">SEAL,VALVE STEM OIL           </t>
  </si>
  <si>
    <t>5TN-E2126-00</t>
  </si>
  <si>
    <t xml:space="preserve">SEAT,VALVE SPRG. 2            </t>
  </si>
  <si>
    <t>5HV-E2171-00</t>
  </si>
  <si>
    <t xml:space="preserve">SHAFT,CAM 1                   </t>
  </si>
  <si>
    <t>5HM-18540-00</t>
  </si>
  <si>
    <t xml:space="preserve">SHIFT CAM ASSY.               </t>
  </si>
  <si>
    <t>5TN-E2114-00</t>
  </si>
  <si>
    <t xml:space="preserve">SPRG.,2                       </t>
  </si>
  <si>
    <t>5HM-H1410-01</t>
  </si>
  <si>
    <t xml:space="preserve">STATOR ASSY.                  </t>
  </si>
  <si>
    <t>90201-08609</t>
  </si>
  <si>
    <t>4NR-E5671-00</t>
  </si>
  <si>
    <t xml:space="preserve">WHEEL,RATCHET                 </t>
  </si>
  <si>
    <t>3B1-24500-00</t>
  </si>
  <si>
    <t xml:space="preserve">FUEL COCK ASSY.               </t>
  </si>
  <si>
    <t>3B1-85752-00</t>
  </si>
  <si>
    <t xml:space="preserve">SENDER                        </t>
  </si>
  <si>
    <t>3B1-E4101-00</t>
  </si>
  <si>
    <t xml:space="preserve">CARB. ASSY.,LH.               </t>
  </si>
  <si>
    <t>5TN-E2210-10</t>
  </si>
  <si>
    <t xml:space="preserve">TENSIONER ASSY.               </t>
  </si>
  <si>
    <t>5VV-E2151-10</t>
  </si>
  <si>
    <t xml:space="preserve">ARM,VALVE ROCKER 1            </t>
  </si>
  <si>
    <t>93102-20881</t>
  </si>
  <si>
    <t>93210-14899</t>
  </si>
  <si>
    <t>93210-32803</t>
  </si>
  <si>
    <t>93210-44889</t>
  </si>
  <si>
    <t>93210-628B6</t>
  </si>
  <si>
    <t>93317-112Y3</t>
  </si>
  <si>
    <t>93102-12883</t>
  </si>
  <si>
    <t>ZA1-550000-0</t>
  </si>
  <si>
    <t xml:space="preserve">SHIFT LEVER ASSY (4YS-E8120-00)_x000D_
</t>
  </si>
  <si>
    <t>4YS-E8140-00</t>
  </si>
  <si>
    <t xml:space="preserve">STOPPER LEVER ASSY.           </t>
  </si>
  <si>
    <t>ZA1- 100001-0</t>
  </si>
  <si>
    <t>SPROCKET CAM CHAIN - LARGE (4GL-12176-00)</t>
  </si>
  <si>
    <t>H5-9103</t>
  </si>
  <si>
    <t>CHAIN ASSY (104 LINKS)</t>
  </si>
  <si>
    <t>7DY-H2500-00</t>
  </si>
  <si>
    <t>LOCK, SET</t>
  </si>
  <si>
    <t>7DY-23411-00</t>
  </si>
  <si>
    <t xml:space="preserve">RACE,BALL 1                   </t>
  </si>
  <si>
    <t>7DY-23412-00</t>
  </si>
  <si>
    <t xml:space="preserve">RACE,BALL 2                   </t>
  </si>
  <si>
    <t>7DY-23413-00</t>
  </si>
  <si>
    <t>RACE BALL,UNDER BRACKET</t>
  </si>
  <si>
    <t>7DY-96211-00</t>
  </si>
  <si>
    <t>BALL, STEEL #6</t>
  </si>
  <si>
    <t>7DY-F4500-00</t>
  </si>
  <si>
    <t>7DY-H1960-00</t>
  </si>
  <si>
    <t>RECTIFIER &amp; REGULATOR ASSY.</t>
  </si>
  <si>
    <t>93306-20306</t>
  </si>
  <si>
    <t xml:space="preserve">Bearing
</t>
  </si>
  <si>
    <t>7DY-F2123-00-KOK</t>
  </si>
  <si>
    <t>BUSH REAR ARM</t>
  </si>
  <si>
    <t>7DY-25138-00</t>
  </si>
  <si>
    <t>93306-06300</t>
  </si>
  <si>
    <t>BRG RADIAL BALL 6300U.</t>
  </si>
  <si>
    <t>7DY-25135-00</t>
  </si>
  <si>
    <t xml:space="preserve">GEAR,DRIVE COMP            </t>
  </si>
  <si>
    <t>BALOCHISTAN ENGINEERING WORKS LIMITED - CWH / OMER AUTOS</t>
  </si>
  <si>
    <t>BELA AUTOMOTIVE LIMITED / GLOBE ENG. WORKS / S &amp; S ENTERPRISES</t>
  </si>
  <si>
    <t>5HM-E8111-00</t>
  </si>
  <si>
    <t xml:space="preserve">PEDAL,SHIFT                   </t>
  </si>
  <si>
    <t>EXCEL ENGINEERING WORKS</t>
  </si>
  <si>
    <t>5HM-F3435-00</t>
  </si>
  <si>
    <t xml:space="preserve">CROWN,HANDLE                  </t>
  </si>
  <si>
    <t>EXIDE PAKISTAN LIMITED / DYL MOTORCYLES SPD / PAKISTAN ACCUMULATORS (PVT) LTD. (MCB DIV)</t>
  </si>
  <si>
    <t>7DY-H3350-00</t>
  </si>
  <si>
    <t>FLASHER RELAY ASSY.</t>
  </si>
  <si>
    <t>98602-05520</t>
  </si>
  <si>
    <t xml:space="preserve">Screw oval
</t>
  </si>
  <si>
    <t>LAL DIN ENGINEERING (PVT) LIMITED</t>
  </si>
  <si>
    <t>7DY-F1610-00-93</t>
  </si>
  <si>
    <t xml:space="preserve">REAR FENDER COMP. (CHROME)              </t>
  </si>
  <si>
    <t>95607-00061</t>
  </si>
  <si>
    <t xml:space="preserve">NUT,HEX. 6MM                  </t>
  </si>
  <si>
    <t>90201-00600</t>
  </si>
  <si>
    <t xml:space="preserve">WASHER,PLAIN 6MM     </t>
  </si>
  <si>
    <t>90201-00060</t>
  </si>
  <si>
    <t>WASHER SPRING 6MM</t>
  </si>
  <si>
    <t>1DY-F538A-00</t>
  </si>
  <si>
    <t>PULLER, CHAIN 1</t>
  </si>
  <si>
    <t>5HM-F5351-00</t>
  </si>
  <si>
    <t xml:space="preserve">CAM,SHAFT 1                   </t>
  </si>
  <si>
    <t>5HM-F5355-10</t>
  </si>
  <si>
    <t xml:space="preserve">LEVER,CAMSHAFT 1              </t>
  </si>
  <si>
    <t>SADIQ &amp; COMPANY / M.HANIF M.MUNAF M.ZAHEER</t>
  </si>
  <si>
    <t>SALEEM ENGINEERING  WORKS / DYL MOTORCYLES SPD</t>
  </si>
  <si>
    <t>SUNDRY CREDITORS / BALOCHISTAN ENGINEERING WORKS LIMITED - CWH</t>
  </si>
  <si>
    <t>3B1-H411V-00</t>
  </si>
  <si>
    <t xml:space="preserve">CAP                           </t>
  </si>
  <si>
    <t>TR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</si>
</sst>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b/>
      <sz val="9"/>
      <color theme="2" tint="-9.9978637043366805E-2"/>
      <name val="Calibri"/>
      <family val="2"/>
      <scheme val="minor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 vertical="center"/>
    </xf>
    <xf numFmtId="0" fontId="1" fillId="0" borderId="0" xfId="0" applyNumberFormat="1" applyFont="1" applyAlignment="1">
      <alignment vertical="center" wrapText="1"/>
    </xf>
    <xf numFmtId="0" fontId="4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/>
    <xf numFmtId="0" fontId="7" fillId="2" borderId="0" xfId="0" applyFont="1" applyFill="1" applyBorder="1"/>
    <xf numFmtId="0" fontId="8" fillId="2" borderId="2" xfId="0" applyFont="1" applyFill="1" applyBorder="1" applyAlignment="1">
      <alignment horizontal="center" vertical="top"/>
    </xf>
    <xf numFmtId="0" fontId="6" fillId="2" borderId="2" xfId="0" applyFont="1" applyFill="1" applyBorder="1"/>
    <xf numFmtId="0" fontId="6" fillId="2" borderId="2" xfId="0" applyFont="1" applyFill="1" applyBorder="1" applyAlignment="1">
      <alignment wrapText="1"/>
    </xf>
    <xf numFmtId="0" fontId="5" fillId="2" borderId="2" xfId="0" applyFont="1" applyFill="1" applyBorder="1" applyAlignment="1" applyProtection="1">
      <alignment horizontal="center"/>
    </xf>
    <xf numFmtId="0" fontId="9" fillId="0" borderId="0" xfId="0" applyFont="1"/>
    <xf numFmtId="0" fontId="2" fillId="0" borderId="1" xfId="1" applyAlignment="1">
      <alignment wrapText="1"/>
    </xf>
  </cellXfs>
  <cellStyles count="2">
    <cellStyle name="Heading 1" xfId="1" builtinId="16"/>
    <cellStyle name="Normal" xfId="0" builtinId="0"/>
  </cellStyles>
  <dxfs count="9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right" vertical="center" textRotation="0" wrapText="0" indent="0" relativeIndent="0" justifyLastLine="0" shrinkToFit="0" mergeCell="0" readingOrder="0"/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ghar.HODOMAIN/Desktop/DispatchSheet_Rev_0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nthList"/>
      <sheetName val="HUB_To_Uthal"/>
      <sheetName val="BEWL_To_AEW.GHL"/>
      <sheetName val="DCL_To_AEWL.GHL"/>
      <sheetName val="RawDataDTAG"/>
      <sheetName val="RAWDataBTAG"/>
      <sheetName val="RawData"/>
      <sheetName val="RawDataGTBDA"/>
      <sheetName val="GHL_To_BEWL.DCL.AEWL"/>
      <sheetName val="RawDataCTE"/>
      <sheetName val="CWH_To_Elecom"/>
      <sheetName val="RawDataCTU70"/>
      <sheetName val="RawDataCTU100"/>
      <sheetName val="CWH_To_UTH70CC"/>
      <sheetName val="CWH_To_UTH100CC"/>
      <sheetName val="DispatchSheet_Rev_03"/>
    </sheetNames>
    <definedNames>
      <definedName name="Button3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queryTables/queryTable1.xml><?xml version="1.0" encoding="utf-8"?>
<queryTable xmlns="http://schemas.openxmlformats.org/spreadsheetml/2006/main" name="192.168.3.138_Grn" connectionId="1" autoFormatId="16" applyNumberFormats="0" applyBorderFormats="0" applyFontFormats="0" applyPatternFormats="0" applyAlignmentFormats="0" applyWidthHeightFormats="0">
  <queryTableRefresh nextId="8">
    <queryTableFields count="5">
      <queryTableField id="1" name="supcode" tableColumnId="1"/>
      <queryTableField id="2" name="DayNo" tableColumnId="2"/>
      <queryTableField id="3" name="item_key" tableColumnId="3"/>
      <queryTableField id="6" name="Qty" tableColumnId="4"/>
      <queryTableField id="7" name="RType" tableColumnId="5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09" unboundColumnsRight="32">
    <queryTableFields count="37">
      <queryTableField id="1" name="VendorName" tableColumnId="1"/>
      <queryTableField id="2" name="Item_key" tableColumnId="2"/>
      <queryTableField id="3" name="itemNo" tableColumnId="3"/>
      <queryTableField id="4" name="itemName" tableColumnId="4"/>
      <queryTableField id="76" name="RType" tableColumnId="5"/>
      <queryTableField id="77" dataBound="0" tableColumnId="6"/>
      <queryTableField id="78" dataBound="0" tableColumnId="7"/>
      <queryTableField id="79" dataBound="0" tableColumnId="8"/>
      <queryTableField id="107" dataBound="0" tableColumnId="9"/>
      <queryTableField id="106" dataBound="0" tableColumnId="10"/>
      <queryTableField id="105" dataBound="0" tableColumnId="11"/>
      <queryTableField id="104" dataBound="0" tableColumnId="12"/>
      <queryTableField id="103" dataBound="0" tableColumnId="13"/>
      <queryTableField id="102" dataBound="0" tableColumnId="14"/>
      <queryTableField id="101" dataBound="0" tableColumnId="15"/>
      <queryTableField id="100" dataBound="0" tableColumnId="16"/>
      <queryTableField id="99" dataBound="0" tableColumnId="17"/>
      <queryTableField id="98" dataBound="0" tableColumnId="18"/>
      <queryTableField id="97" dataBound="0" tableColumnId="19"/>
      <queryTableField id="96" dataBound="0" tableColumnId="20"/>
      <queryTableField id="95" dataBound="0" tableColumnId="21"/>
      <queryTableField id="94" dataBound="0" tableColumnId="22"/>
      <queryTableField id="93" dataBound="0" tableColumnId="23"/>
      <queryTableField id="92" dataBound="0" tableColumnId="24"/>
      <queryTableField id="91" dataBound="0" tableColumnId="25"/>
      <queryTableField id="90" dataBound="0" tableColumnId="26"/>
      <queryTableField id="89" dataBound="0" tableColumnId="27"/>
      <queryTableField id="88" dataBound="0" tableColumnId="28"/>
      <queryTableField id="87" dataBound="0" tableColumnId="29"/>
      <queryTableField id="86" dataBound="0" tableColumnId="30"/>
      <queryTableField id="85" dataBound="0" tableColumnId="31"/>
      <queryTableField id="84" dataBound="0" tableColumnId="32"/>
      <queryTableField id="83" dataBound="0" tableColumnId="33"/>
      <queryTableField id="82" dataBound="0" tableColumnId="34"/>
      <queryTableField id="81" dataBound="0" tableColumnId="35"/>
      <queryTableField id="80" dataBound="0" tableColumnId="36"/>
      <queryTableField id="108" dataBound="0" tableColumnId="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__192.168.3.138_Grn" displayName="Table__192.168.3.138_Grn" ref="A1:E1687" tableType="queryTable" totalsRowShown="0">
  <autoFilter ref="A1:E1687">
    <filterColumn colId="4">
      <filters>
        <filter val="RCA"/>
      </filters>
    </filterColumn>
  </autoFilter>
  <tableColumns count="5">
    <tableColumn id="1" uniqueName="1" name="supcode" queryTableFieldId="1"/>
    <tableColumn id="2" uniqueName="2" name="DayNo" queryTableFieldId="2"/>
    <tableColumn id="3" uniqueName="3" name="item_key" queryTableFieldId="3"/>
    <tableColumn id="4" uniqueName="4" name="Qty" queryTableFieldId="6"/>
    <tableColumn id="5" uniqueName="5" name="RType" queryTableField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_ExternalData_1" displayName="Table_ExternalData_1" ref="A4:AK649" tableType="queryTable" headerRowDxfId="91" dataDxfId="90">
  <autoFilter ref="A4:AK649">
    <filterColumn colId="1">
      <filters>
        <filter val="006-00039"/>
        <filter val="006-00040"/>
        <filter val="006-00050"/>
        <filter val="006-00083"/>
        <filter val="006-00097"/>
        <filter val="006-00968"/>
        <filter val="006-04027"/>
        <filter val="006-04330"/>
        <filter val="006-04331"/>
        <filter val="006-04332"/>
        <filter val="006-04490"/>
      </filters>
    </filterColumn>
  </autoFilter>
  <tableColumns count="37">
    <tableColumn id="1" uniqueName="1" name="VendorName" totalsRowLabel="Total" queryTableFieldId="1" dataDxfId="10" totalsRowDxfId="89"/>
    <tableColumn id="2" uniqueName="2" name="Item_key" queryTableFieldId="2" dataDxfId="9" totalsRowDxfId="88"/>
    <tableColumn id="3" uniqueName="3" name="itemNo" queryTableFieldId="3" dataDxfId="8" totalsRowDxfId="87"/>
    <tableColumn id="4" uniqueName="4" name="itemName" queryTableFieldId="4" dataDxfId="7" totalsRowDxfId="86"/>
    <tableColumn id="5" uniqueName="5" name="RType" queryTableFieldId="76" dataDxfId="43" totalsRowDxfId="85"/>
    <tableColumn id="6" uniqueName="6" name="1" totalsRowFunction="sum" queryTableFieldId="77" dataDxfId="42" totalsRowDxfId="84">
      <calculatedColumnFormula>SUMIFS(GQList,GIList,Table_ExternalData_1[[#This Row],[Item_key]],GDList,Table_ExternalData_1[[#Headers],[1]])</calculatedColumnFormula>
    </tableColumn>
    <tableColumn id="7" uniqueName="7" name="2" totalsRowFunction="sum" queryTableFieldId="78" dataDxfId="41" totalsRowDxfId="83">
      <calculatedColumnFormula>SUMIFS(GQList,GIList,Table_ExternalData_1[[#This Row],[Item_key]],GDList,Table_ExternalData_1[[#Headers],[2]])</calculatedColumnFormula>
    </tableColumn>
    <tableColumn id="8" uniqueName="8" name="3" totalsRowFunction="sum" queryTableFieldId="79" dataDxfId="40" totalsRowDxfId="82">
      <calculatedColumnFormula>SUMIFS(GQList,GIList,Table_ExternalData_1[[#This Row],[Item_key]],GDList,Table_ExternalData_1[[#Headers],[3]])</calculatedColumnFormula>
    </tableColumn>
    <tableColumn id="9" uniqueName="9" name="4" totalsRowFunction="sum" queryTableFieldId="107" dataDxfId="39" totalsRowDxfId="81">
      <calculatedColumnFormula>SUMIFS(GQList,GIList,Table_ExternalData_1[[#This Row],[Item_key]],GDList,Table_ExternalData_1[[#Headers],[4]])</calculatedColumnFormula>
    </tableColumn>
    <tableColumn id="10" uniqueName="10" name="5" totalsRowFunction="sum" queryTableFieldId="106" dataDxfId="38" totalsRowDxfId="80">
      <calculatedColumnFormula>SUMIFS(GQList,GIList,Table_ExternalData_1[[#This Row],[Item_key]],GDList,Table_ExternalData_1[[#Headers],[5]])</calculatedColumnFormula>
    </tableColumn>
    <tableColumn id="11" uniqueName="11" name="6" queryTableFieldId="105" dataDxfId="37" totalsRowDxfId="79">
      <calculatedColumnFormula>SUMIFS(GQList,GIList,Table_ExternalData_1[[#This Row],[Item_key]],GDList,Table_ExternalData_1[[#Headers],[6]])</calculatedColumnFormula>
    </tableColumn>
    <tableColumn id="12" uniqueName="12" name="7" queryTableFieldId="104" dataDxfId="36" totalsRowDxfId="78">
      <calculatedColumnFormula>SUMIFS(GQList,GIList,Table_ExternalData_1[[#This Row],[Item_key]],GDList,Table_ExternalData_1[[#Headers],[7]])</calculatedColumnFormula>
    </tableColumn>
    <tableColumn id="13" uniqueName="13" name="8" queryTableFieldId="103" dataDxfId="35" totalsRowDxfId="77">
      <calculatedColumnFormula>SUMIFS(GQList,GIList,Table_ExternalData_1[[#This Row],[Item_key]],GDList,Table_ExternalData_1[[#Headers],[8]])</calculatedColumnFormula>
    </tableColumn>
    <tableColumn id="14" uniqueName="14" name="9" queryTableFieldId="102" dataDxfId="34" totalsRowDxfId="76">
      <calculatedColumnFormula>SUMIFS(GQList,GIList,Table_ExternalData_1[[#This Row],[Item_key]],GDList,Table_ExternalData_1[[#Headers],[9]])</calculatedColumnFormula>
    </tableColumn>
    <tableColumn id="15" uniqueName="15" name="10" queryTableFieldId="101" dataDxfId="33" totalsRowDxfId="75">
      <calculatedColumnFormula>SUMIFS(GQList,GIList,Table_ExternalData_1[[#This Row],[Item_key]],GDList,Table_ExternalData_1[[#Headers],[10]])</calculatedColumnFormula>
    </tableColumn>
    <tableColumn id="16" uniqueName="16" name="11" queryTableFieldId="100" dataDxfId="32" totalsRowDxfId="74">
      <calculatedColumnFormula>SUMIFS(GQList,GIList,Table_ExternalData_1[[#This Row],[Item_key]],GDList,Table_ExternalData_1[[#Headers],[11]])</calculatedColumnFormula>
    </tableColumn>
    <tableColumn id="17" uniqueName="17" name="12" queryTableFieldId="99" dataDxfId="31" totalsRowDxfId="73">
      <calculatedColumnFormula>SUMIFS(GQList,GIList,Table_ExternalData_1[[#This Row],[Item_key]],GDList,Table_ExternalData_1[[#Headers],[12]])</calculatedColumnFormula>
    </tableColumn>
    <tableColumn id="18" uniqueName="18" name="13" queryTableFieldId="98" dataDxfId="30" totalsRowDxfId="72">
      <calculatedColumnFormula>SUMIFS(GQList,GIList,Table_ExternalData_1[[#This Row],[Item_key]],GDList,Table_ExternalData_1[[#Headers],[13]])</calculatedColumnFormula>
    </tableColumn>
    <tableColumn id="19" uniqueName="19" name="14" queryTableFieldId="97" dataDxfId="29" totalsRowDxfId="71">
      <calculatedColumnFormula>SUMIFS(GQList,GIList,Table_ExternalData_1[[#This Row],[Item_key]],GDList,Table_ExternalData_1[[#Headers],[14]])</calculatedColumnFormula>
    </tableColumn>
    <tableColumn id="20" uniqueName="20" name="15" queryTableFieldId="96" dataDxfId="28" totalsRowDxfId="70">
      <calculatedColumnFormula>SUMIFS(GQList,GIList,Table_ExternalData_1[[#This Row],[Item_key]],GDList,Table_ExternalData_1[[#Headers],[15]])</calculatedColumnFormula>
    </tableColumn>
    <tableColumn id="21" uniqueName="21" name="16" queryTableFieldId="95" dataDxfId="27" totalsRowDxfId="69">
      <calculatedColumnFormula>SUMIFS(GQList,GIList,Table_ExternalData_1[[#This Row],[Item_key]],GDList,Table_ExternalData_1[[#Headers],[16]])</calculatedColumnFormula>
    </tableColumn>
    <tableColumn id="22" uniqueName="22" name="17" queryTableFieldId="94" dataDxfId="26" totalsRowDxfId="68">
      <calculatedColumnFormula>SUMIFS(GQList,GIList,Table_ExternalData_1[[#This Row],[Item_key]],GDList,Table_ExternalData_1[[#Headers],[17]])</calculatedColumnFormula>
    </tableColumn>
    <tableColumn id="23" uniqueName="23" name="18" queryTableFieldId="93" dataDxfId="25" totalsRowDxfId="67">
      <calculatedColumnFormula>SUMIFS(GQList,GIList,Table_ExternalData_1[[#This Row],[Item_key]],GDList,Table_ExternalData_1[[#Headers],[18]])</calculatedColumnFormula>
    </tableColumn>
    <tableColumn id="24" uniqueName="24" name="19" queryTableFieldId="92" dataDxfId="24" totalsRowDxfId="66">
      <calculatedColumnFormula>SUMIFS(GQList,GIList,Table_ExternalData_1[[#This Row],[Item_key]],GDList,Table_ExternalData_1[[#Headers],[19]])</calculatedColumnFormula>
    </tableColumn>
    <tableColumn id="25" uniqueName="25" name="20" queryTableFieldId="91" dataDxfId="23" totalsRowDxfId="65">
      <calculatedColumnFormula>SUMIFS(GQList,GIList,Table_ExternalData_1[[#This Row],[Item_key]],GDList,Table_ExternalData_1[[#Headers],[20]])</calculatedColumnFormula>
    </tableColumn>
    <tableColumn id="26" uniqueName="26" name="21" queryTableFieldId="90" dataDxfId="22" totalsRowDxfId="64">
      <calculatedColumnFormula>SUMIFS(GQList,GIList,Table_ExternalData_1[[#This Row],[Item_key]],GDList,Table_ExternalData_1[[#Headers],[21]])</calculatedColumnFormula>
    </tableColumn>
    <tableColumn id="27" uniqueName="27" name="22" queryTableFieldId="89" dataDxfId="21" totalsRowDxfId="63">
      <calculatedColumnFormula>SUMIFS(GQList,GIList,Table_ExternalData_1[[#This Row],[Item_key]],GDList,Table_ExternalData_1[[#Headers],[22]])</calculatedColumnFormula>
    </tableColumn>
    <tableColumn id="28" uniqueName="28" name="23" queryTableFieldId="88" dataDxfId="20" totalsRowDxfId="62">
      <calculatedColumnFormula>SUMIFS(GQList,GIList,Table_ExternalData_1[[#This Row],[Item_key]],GDList,Table_ExternalData_1[[#Headers],[23]])</calculatedColumnFormula>
    </tableColumn>
    <tableColumn id="29" uniqueName="29" name="24" queryTableFieldId="87" dataDxfId="19" totalsRowDxfId="61">
      <calculatedColumnFormula>SUMIFS(GQList,GIList,Table_ExternalData_1[[#This Row],[Item_key]],GDList,Table_ExternalData_1[[#Headers],[24]])</calculatedColumnFormula>
    </tableColumn>
    <tableColumn id="30" uniqueName="30" name="25" queryTableFieldId="86" dataDxfId="18" totalsRowDxfId="60">
      <calculatedColumnFormula>SUMIFS(GQList,GIList,Table_ExternalData_1[[#This Row],[Item_key]],GDList,Table_ExternalData_1[[#Headers],[25]])</calculatedColumnFormula>
    </tableColumn>
    <tableColumn id="31" uniqueName="31" name="26" queryTableFieldId="85" dataDxfId="17" totalsRowDxfId="59">
      <calculatedColumnFormula>SUMIFS(GQList,GIList,Table_ExternalData_1[[#This Row],[Item_key]],GDList,Table_ExternalData_1[[#Headers],[26]])</calculatedColumnFormula>
    </tableColumn>
    <tableColumn id="32" uniqueName="32" name="27" queryTableFieldId="84" dataDxfId="16" totalsRowDxfId="58">
      <calculatedColumnFormula>SUMIFS(GQList,GIList,Table_ExternalData_1[[#This Row],[Item_key]],GDList,Table_ExternalData_1[[#Headers],[27]])</calculatedColumnFormula>
    </tableColumn>
    <tableColumn id="33" uniqueName="33" name="28" queryTableFieldId="83" dataDxfId="15" totalsRowDxfId="57">
      <calculatedColumnFormula>SUMIFS(GQList,GIList,Table_ExternalData_1[[#This Row],[Item_key]],GDList,Table_ExternalData_1[[#Headers],[28]])</calculatedColumnFormula>
    </tableColumn>
    <tableColumn id="34" uniqueName="34" name="29" queryTableFieldId="82" dataDxfId="14" totalsRowDxfId="56">
      <calculatedColumnFormula>SUMIFS(GQList,GIList,Table_ExternalData_1[[#This Row],[Item_key]],GDList,Table_ExternalData_1[[#Headers],[29]])</calculatedColumnFormula>
    </tableColumn>
    <tableColumn id="35" uniqueName="35" name="30" queryTableFieldId="81" dataDxfId="13" totalsRowDxfId="55">
      <calculatedColumnFormula>SUMIFS(GQList,GIList,Table_ExternalData_1[[#This Row],[Item_key]],GDList,Table_ExternalData_1[[#Headers],[30]])</calculatedColumnFormula>
    </tableColumn>
    <tableColumn id="36" uniqueName="36" name="31" queryTableFieldId="80" dataDxfId="12" totalsRowDxfId="54">
      <calculatedColumnFormula>SUMIFS(GQList,GIList,Table_ExternalData_1[[#This Row],[Item_key]],GDList,Table_ExternalData_1[[#Headers],[31]])</calculatedColumnFormula>
    </tableColumn>
    <tableColumn id="37" uniqueName="37" name="Total" queryTableFieldId="108" dataDxfId="11" totalsRowDxfId="53">
      <calculatedColumnFormula>SUM(Table_ExternalData_1[[#This Row],[1]:[31]])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87"/>
  <sheetViews>
    <sheetView workbookViewId="0">
      <selection activeCell="C1633" sqref="C1633"/>
    </sheetView>
  </sheetViews>
  <sheetFormatPr defaultRowHeight="15"/>
  <cols>
    <col min="1" max="1" width="10.7109375" bestFit="1" customWidth="1"/>
    <col min="3" max="3" width="11.5703125" bestFit="1" customWidth="1"/>
    <col min="4" max="4" width="6.42578125" customWidth="1"/>
    <col min="5" max="5" width="8.7109375" bestFit="1" customWidth="1"/>
    <col min="6" max="6" width="10.85546875" bestFit="1" customWidth="1"/>
    <col min="7" max="7" width="10" bestFit="1" customWidth="1"/>
  </cols>
  <sheetData>
    <row r="1" spans="1:5">
      <c r="A1" t="s">
        <v>0</v>
      </c>
      <c r="B1" t="s">
        <v>1</v>
      </c>
      <c r="C1" t="s">
        <v>2</v>
      </c>
      <c r="D1" t="s">
        <v>1660</v>
      </c>
      <c r="E1" t="s">
        <v>1661</v>
      </c>
    </row>
    <row r="2" spans="1:5" hidden="1">
      <c r="A2" t="s">
        <v>3</v>
      </c>
      <c r="B2">
        <v>1</v>
      </c>
      <c r="C2" t="s">
        <v>4</v>
      </c>
      <c r="D2">
        <v>1000</v>
      </c>
      <c r="E2" t="s">
        <v>1662</v>
      </c>
    </row>
    <row r="3" spans="1:5" hidden="1">
      <c r="A3" t="s">
        <v>5</v>
      </c>
      <c r="B3">
        <v>2</v>
      </c>
      <c r="C3" t="s">
        <v>6</v>
      </c>
      <c r="D3">
        <v>650</v>
      </c>
      <c r="E3" t="s">
        <v>1662</v>
      </c>
    </row>
    <row r="4" spans="1:5" hidden="1">
      <c r="A4" t="s">
        <v>7</v>
      </c>
      <c r="B4">
        <v>2</v>
      </c>
      <c r="C4" t="s">
        <v>8</v>
      </c>
      <c r="D4">
        <v>720</v>
      </c>
      <c r="E4" t="s">
        <v>1662</v>
      </c>
    </row>
    <row r="5" spans="1:5" hidden="1">
      <c r="A5" t="s">
        <v>9</v>
      </c>
      <c r="B5">
        <v>2</v>
      </c>
      <c r="C5" t="s">
        <v>10</v>
      </c>
      <c r="D5">
        <v>320</v>
      </c>
      <c r="E5" t="s">
        <v>1662</v>
      </c>
    </row>
    <row r="6" spans="1:5" hidden="1">
      <c r="A6" t="s">
        <v>11</v>
      </c>
      <c r="B6">
        <v>2</v>
      </c>
      <c r="C6" t="s">
        <v>12</v>
      </c>
      <c r="D6">
        <v>4800</v>
      </c>
      <c r="E6" t="s">
        <v>1662</v>
      </c>
    </row>
    <row r="7" spans="1:5" hidden="1">
      <c r="A7" t="s">
        <v>9</v>
      </c>
      <c r="B7">
        <v>2</v>
      </c>
      <c r="C7" t="s">
        <v>13</v>
      </c>
      <c r="D7">
        <v>800</v>
      </c>
      <c r="E7" t="s">
        <v>1662</v>
      </c>
    </row>
    <row r="8" spans="1:5" hidden="1">
      <c r="A8" t="s">
        <v>11</v>
      </c>
      <c r="B8">
        <v>2</v>
      </c>
      <c r="C8" t="s">
        <v>14</v>
      </c>
      <c r="D8">
        <v>3240</v>
      </c>
      <c r="E8" t="s">
        <v>1662</v>
      </c>
    </row>
    <row r="9" spans="1:5" hidden="1">
      <c r="A9" t="s">
        <v>11</v>
      </c>
      <c r="B9">
        <v>2</v>
      </c>
      <c r="C9" t="s">
        <v>15</v>
      </c>
      <c r="D9">
        <v>1800</v>
      </c>
      <c r="E9" t="s">
        <v>1662</v>
      </c>
    </row>
    <row r="10" spans="1:5" hidden="1">
      <c r="A10" t="s">
        <v>11</v>
      </c>
      <c r="B10">
        <v>2</v>
      </c>
      <c r="C10" t="s">
        <v>16</v>
      </c>
      <c r="D10">
        <v>5130</v>
      </c>
      <c r="E10" t="s">
        <v>1662</v>
      </c>
    </row>
    <row r="11" spans="1:5" hidden="1">
      <c r="A11" t="s">
        <v>11</v>
      </c>
      <c r="B11">
        <v>2</v>
      </c>
      <c r="C11" t="s">
        <v>17</v>
      </c>
      <c r="D11">
        <v>300</v>
      </c>
      <c r="E11" t="s">
        <v>1662</v>
      </c>
    </row>
    <row r="12" spans="1:5" hidden="1">
      <c r="A12" t="s">
        <v>11</v>
      </c>
      <c r="B12">
        <v>2</v>
      </c>
      <c r="C12" t="s">
        <v>18</v>
      </c>
      <c r="D12">
        <v>2400</v>
      </c>
      <c r="E12" t="s">
        <v>1662</v>
      </c>
    </row>
    <row r="13" spans="1:5" hidden="1">
      <c r="A13" t="s">
        <v>11</v>
      </c>
      <c r="B13">
        <v>2</v>
      </c>
      <c r="C13" t="s">
        <v>19</v>
      </c>
      <c r="D13">
        <v>4560</v>
      </c>
      <c r="E13" t="s">
        <v>1662</v>
      </c>
    </row>
    <row r="14" spans="1:5" hidden="1">
      <c r="A14" t="s">
        <v>11</v>
      </c>
      <c r="B14">
        <v>2</v>
      </c>
      <c r="C14" t="s">
        <v>20</v>
      </c>
      <c r="D14">
        <v>1800</v>
      </c>
      <c r="E14" t="s">
        <v>1662</v>
      </c>
    </row>
    <row r="15" spans="1:5" hidden="1">
      <c r="A15" t="s">
        <v>11</v>
      </c>
      <c r="B15">
        <v>2</v>
      </c>
      <c r="C15" t="s">
        <v>21</v>
      </c>
      <c r="D15">
        <v>300</v>
      </c>
      <c r="E15" t="s">
        <v>1662</v>
      </c>
    </row>
    <row r="16" spans="1:5" hidden="1">
      <c r="A16" t="s">
        <v>11</v>
      </c>
      <c r="B16">
        <v>2</v>
      </c>
      <c r="C16" t="s">
        <v>22</v>
      </c>
      <c r="D16">
        <v>1800</v>
      </c>
      <c r="E16" t="s">
        <v>1662</v>
      </c>
    </row>
    <row r="17" spans="1:5" hidden="1">
      <c r="A17" t="s">
        <v>11</v>
      </c>
      <c r="B17">
        <v>2</v>
      </c>
      <c r="C17" t="s">
        <v>23</v>
      </c>
      <c r="D17">
        <v>1800</v>
      </c>
      <c r="E17" t="s">
        <v>1662</v>
      </c>
    </row>
    <row r="18" spans="1:5" hidden="1">
      <c r="A18" t="s">
        <v>11</v>
      </c>
      <c r="B18">
        <v>2</v>
      </c>
      <c r="C18" t="s">
        <v>24</v>
      </c>
      <c r="D18">
        <v>900</v>
      </c>
      <c r="E18" t="s">
        <v>1662</v>
      </c>
    </row>
    <row r="19" spans="1:5" hidden="1">
      <c r="A19" t="s">
        <v>11</v>
      </c>
      <c r="B19">
        <v>2</v>
      </c>
      <c r="C19" t="s">
        <v>25</v>
      </c>
      <c r="D19">
        <v>300</v>
      </c>
      <c r="E19" t="s">
        <v>1662</v>
      </c>
    </row>
    <row r="20" spans="1:5" hidden="1">
      <c r="A20" t="s">
        <v>11</v>
      </c>
      <c r="B20">
        <v>2</v>
      </c>
      <c r="C20" t="s">
        <v>26</v>
      </c>
      <c r="D20">
        <v>1500</v>
      </c>
      <c r="E20" t="s">
        <v>1662</v>
      </c>
    </row>
    <row r="21" spans="1:5" hidden="1">
      <c r="A21" t="s">
        <v>11</v>
      </c>
      <c r="B21">
        <v>2</v>
      </c>
      <c r="C21" t="s">
        <v>27</v>
      </c>
      <c r="D21">
        <v>5010</v>
      </c>
      <c r="E21" t="s">
        <v>1662</v>
      </c>
    </row>
    <row r="22" spans="1:5" hidden="1">
      <c r="A22" t="s">
        <v>11</v>
      </c>
      <c r="B22">
        <v>2</v>
      </c>
      <c r="C22" t="s">
        <v>28</v>
      </c>
      <c r="D22">
        <v>5130</v>
      </c>
      <c r="E22" t="s">
        <v>1662</v>
      </c>
    </row>
    <row r="23" spans="1:5" hidden="1">
      <c r="A23" t="s">
        <v>11</v>
      </c>
      <c r="B23">
        <v>2</v>
      </c>
      <c r="C23" t="s">
        <v>29</v>
      </c>
      <c r="D23">
        <v>1500</v>
      </c>
      <c r="E23" t="s">
        <v>1662</v>
      </c>
    </row>
    <row r="24" spans="1:5" hidden="1">
      <c r="A24" t="s">
        <v>11</v>
      </c>
      <c r="B24">
        <v>2</v>
      </c>
      <c r="C24" t="s">
        <v>30</v>
      </c>
      <c r="D24">
        <v>900</v>
      </c>
      <c r="E24" t="s">
        <v>1662</v>
      </c>
    </row>
    <row r="25" spans="1:5" hidden="1">
      <c r="A25" t="s">
        <v>11</v>
      </c>
      <c r="B25">
        <v>2</v>
      </c>
      <c r="C25" t="s">
        <v>31</v>
      </c>
      <c r="D25">
        <v>1800</v>
      </c>
      <c r="E25" t="s">
        <v>1662</v>
      </c>
    </row>
    <row r="26" spans="1:5" hidden="1">
      <c r="A26" t="s">
        <v>11</v>
      </c>
      <c r="B26">
        <v>2</v>
      </c>
      <c r="C26" t="s">
        <v>32</v>
      </c>
      <c r="D26">
        <v>3720</v>
      </c>
      <c r="E26" t="s">
        <v>1662</v>
      </c>
    </row>
    <row r="27" spans="1:5" hidden="1">
      <c r="A27" t="s">
        <v>11</v>
      </c>
      <c r="B27">
        <v>2</v>
      </c>
      <c r="C27" t="s">
        <v>33</v>
      </c>
      <c r="D27">
        <v>1500</v>
      </c>
      <c r="E27" t="s">
        <v>1662</v>
      </c>
    </row>
    <row r="28" spans="1:5" hidden="1">
      <c r="A28" t="s">
        <v>11</v>
      </c>
      <c r="B28">
        <v>2</v>
      </c>
      <c r="C28" t="s">
        <v>34</v>
      </c>
      <c r="D28">
        <v>1500</v>
      </c>
      <c r="E28" t="s">
        <v>1662</v>
      </c>
    </row>
    <row r="29" spans="1:5" hidden="1">
      <c r="A29" t="s">
        <v>11</v>
      </c>
      <c r="B29">
        <v>2</v>
      </c>
      <c r="C29" t="s">
        <v>35</v>
      </c>
      <c r="D29">
        <v>1500</v>
      </c>
      <c r="E29" t="s">
        <v>1662</v>
      </c>
    </row>
    <row r="30" spans="1:5" hidden="1">
      <c r="A30" t="s">
        <v>11</v>
      </c>
      <c r="B30">
        <v>2</v>
      </c>
      <c r="C30" t="s">
        <v>36</v>
      </c>
      <c r="D30">
        <v>900</v>
      </c>
      <c r="E30" t="s">
        <v>1662</v>
      </c>
    </row>
    <row r="31" spans="1:5" hidden="1">
      <c r="A31" t="s">
        <v>11</v>
      </c>
      <c r="B31">
        <v>2</v>
      </c>
      <c r="C31" t="s">
        <v>37</v>
      </c>
      <c r="D31">
        <v>600</v>
      </c>
      <c r="E31" t="s">
        <v>1662</v>
      </c>
    </row>
    <row r="32" spans="1:5" hidden="1">
      <c r="A32" t="s">
        <v>11</v>
      </c>
      <c r="B32">
        <v>2</v>
      </c>
      <c r="C32" t="s">
        <v>38</v>
      </c>
      <c r="D32">
        <v>1710</v>
      </c>
      <c r="E32" t="s">
        <v>1662</v>
      </c>
    </row>
    <row r="33" spans="1:5" hidden="1">
      <c r="A33" t="s">
        <v>11</v>
      </c>
      <c r="B33">
        <v>2</v>
      </c>
      <c r="C33" t="s">
        <v>39</v>
      </c>
      <c r="D33">
        <v>1200</v>
      </c>
      <c r="E33" t="s">
        <v>1662</v>
      </c>
    </row>
    <row r="34" spans="1:5" hidden="1">
      <c r="A34" t="s">
        <v>11</v>
      </c>
      <c r="B34">
        <v>2</v>
      </c>
      <c r="C34" t="s">
        <v>40</v>
      </c>
      <c r="D34">
        <v>1920</v>
      </c>
      <c r="E34" t="s">
        <v>1662</v>
      </c>
    </row>
    <row r="35" spans="1:5" hidden="1">
      <c r="A35" t="s">
        <v>11</v>
      </c>
      <c r="B35">
        <v>2</v>
      </c>
      <c r="C35" t="s">
        <v>41</v>
      </c>
      <c r="D35">
        <v>2700</v>
      </c>
      <c r="E35" t="s">
        <v>1662</v>
      </c>
    </row>
    <row r="36" spans="1:5" hidden="1">
      <c r="A36" t="s">
        <v>11</v>
      </c>
      <c r="B36">
        <v>2</v>
      </c>
      <c r="C36" t="s">
        <v>42</v>
      </c>
      <c r="D36">
        <v>7680</v>
      </c>
      <c r="E36" t="s">
        <v>1662</v>
      </c>
    </row>
    <row r="37" spans="1:5" hidden="1">
      <c r="A37" t="s">
        <v>11</v>
      </c>
      <c r="B37">
        <v>2</v>
      </c>
      <c r="C37" t="s">
        <v>43</v>
      </c>
      <c r="D37">
        <v>3000</v>
      </c>
      <c r="E37" t="s">
        <v>1662</v>
      </c>
    </row>
    <row r="38" spans="1:5" hidden="1">
      <c r="A38" t="s">
        <v>11</v>
      </c>
      <c r="B38">
        <v>2</v>
      </c>
      <c r="C38" t="s">
        <v>44</v>
      </c>
      <c r="D38">
        <v>1800</v>
      </c>
      <c r="E38" t="s">
        <v>1662</v>
      </c>
    </row>
    <row r="39" spans="1:5" hidden="1">
      <c r="A39" t="s">
        <v>45</v>
      </c>
      <c r="B39">
        <v>3</v>
      </c>
      <c r="C39" t="s">
        <v>46</v>
      </c>
      <c r="D39">
        <v>1500</v>
      </c>
      <c r="E39" t="s">
        <v>1662</v>
      </c>
    </row>
    <row r="40" spans="1:5" hidden="1">
      <c r="A40" t="s">
        <v>47</v>
      </c>
      <c r="B40">
        <v>3</v>
      </c>
      <c r="C40" t="s">
        <v>48</v>
      </c>
      <c r="D40">
        <v>1500</v>
      </c>
      <c r="E40" t="s">
        <v>1662</v>
      </c>
    </row>
    <row r="41" spans="1:5" hidden="1">
      <c r="A41" t="s">
        <v>47</v>
      </c>
      <c r="B41">
        <v>3</v>
      </c>
      <c r="C41" t="s">
        <v>49</v>
      </c>
      <c r="D41">
        <v>1000</v>
      </c>
      <c r="E41" t="s">
        <v>1662</v>
      </c>
    </row>
    <row r="42" spans="1:5" hidden="1">
      <c r="A42" t="s">
        <v>47</v>
      </c>
      <c r="B42">
        <v>3</v>
      </c>
      <c r="C42" t="s">
        <v>50</v>
      </c>
      <c r="D42">
        <v>1000</v>
      </c>
      <c r="E42" t="s">
        <v>1662</v>
      </c>
    </row>
    <row r="43" spans="1:5" hidden="1">
      <c r="A43" t="s">
        <v>47</v>
      </c>
      <c r="B43">
        <v>3</v>
      </c>
      <c r="C43" t="s">
        <v>51</v>
      </c>
      <c r="D43">
        <v>1000</v>
      </c>
      <c r="E43" t="s">
        <v>1662</v>
      </c>
    </row>
    <row r="44" spans="1:5" hidden="1">
      <c r="A44" t="s">
        <v>47</v>
      </c>
      <c r="B44">
        <v>3</v>
      </c>
      <c r="C44" t="s">
        <v>52</v>
      </c>
      <c r="D44">
        <v>1000</v>
      </c>
      <c r="E44" t="s">
        <v>1662</v>
      </c>
    </row>
    <row r="45" spans="1:5" hidden="1">
      <c r="A45" t="s">
        <v>53</v>
      </c>
      <c r="B45">
        <v>3</v>
      </c>
      <c r="C45" t="s">
        <v>54</v>
      </c>
      <c r="D45">
        <v>200</v>
      </c>
      <c r="E45" t="s">
        <v>1662</v>
      </c>
    </row>
    <row r="46" spans="1:5" hidden="1">
      <c r="A46" t="s">
        <v>5</v>
      </c>
      <c r="B46">
        <v>3</v>
      </c>
      <c r="C46" t="s">
        <v>6</v>
      </c>
      <c r="D46">
        <v>350</v>
      </c>
      <c r="E46" t="s">
        <v>1662</v>
      </c>
    </row>
    <row r="47" spans="1:5" hidden="1">
      <c r="A47" t="s">
        <v>5</v>
      </c>
      <c r="B47">
        <v>3</v>
      </c>
      <c r="C47" t="s">
        <v>55</v>
      </c>
      <c r="D47">
        <v>950</v>
      </c>
      <c r="E47" t="s">
        <v>1662</v>
      </c>
    </row>
    <row r="48" spans="1:5" hidden="1">
      <c r="A48" t="s">
        <v>53</v>
      </c>
      <c r="B48">
        <v>3</v>
      </c>
      <c r="C48" t="s">
        <v>56</v>
      </c>
      <c r="D48">
        <v>50</v>
      </c>
      <c r="E48" t="s">
        <v>1662</v>
      </c>
    </row>
    <row r="49" spans="1:5" hidden="1">
      <c r="A49" t="s">
        <v>45</v>
      </c>
      <c r="B49">
        <v>3</v>
      </c>
      <c r="C49" t="s">
        <v>57</v>
      </c>
      <c r="D49">
        <v>1500</v>
      </c>
      <c r="E49" t="s">
        <v>1662</v>
      </c>
    </row>
    <row r="50" spans="1:5" hidden="1">
      <c r="A50" t="s">
        <v>58</v>
      </c>
      <c r="B50">
        <v>3</v>
      </c>
      <c r="C50" t="s">
        <v>59</v>
      </c>
      <c r="D50">
        <v>500</v>
      </c>
      <c r="E50" t="s">
        <v>1662</v>
      </c>
    </row>
    <row r="51" spans="1:5" hidden="1">
      <c r="A51" t="s">
        <v>5</v>
      </c>
      <c r="B51">
        <v>3</v>
      </c>
      <c r="C51" t="s">
        <v>60</v>
      </c>
      <c r="D51">
        <v>800</v>
      </c>
      <c r="E51" t="s">
        <v>1662</v>
      </c>
    </row>
    <row r="52" spans="1:5" hidden="1">
      <c r="A52" t="s">
        <v>61</v>
      </c>
      <c r="B52">
        <v>3</v>
      </c>
      <c r="C52" t="s">
        <v>62</v>
      </c>
      <c r="D52">
        <v>106</v>
      </c>
      <c r="E52" t="s">
        <v>1662</v>
      </c>
    </row>
    <row r="53" spans="1:5" hidden="1">
      <c r="A53" t="s">
        <v>53</v>
      </c>
      <c r="B53">
        <v>3</v>
      </c>
      <c r="C53" t="s">
        <v>63</v>
      </c>
      <c r="D53">
        <v>1000</v>
      </c>
      <c r="E53" t="s">
        <v>1662</v>
      </c>
    </row>
    <row r="54" spans="1:5" hidden="1">
      <c r="A54" t="s">
        <v>53</v>
      </c>
      <c r="B54">
        <v>3</v>
      </c>
      <c r="C54" t="s">
        <v>64</v>
      </c>
      <c r="D54">
        <v>1000</v>
      </c>
      <c r="E54" t="s">
        <v>1662</v>
      </c>
    </row>
    <row r="55" spans="1:5" hidden="1">
      <c r="A55" t="s">
        <v>53</v>
      </c>
      <c r="B55">
        <v>3</v>
      </c>
      <c r="C55" t="s">
        <v>65</v>
      </c>
      <c r="D55">
        <v>1000</v>
      </c>
      <c r="E55" t="s">
        <v>1662</v>
      </c>
    </row>
    <row r="56" spans="1:5" hidden="1">
      <c r="A56" t="s">
        <v>53</v>
      </c>
      <c r="B56">
        <v>3</v>
      </c>
      <c r="C56" t="s">
        <v>66</v>
      </c>
      <c r="D56">
        <v>1000</v>
      </c>
      <c r="E56" t="s">
        <v>1662</v>
      </c>
    </row>
    <row r="57" spans="1:5" hidden="1">
      <c r="A57" t="s">
        <v>9</v>
      </c>
      <c r="B57">
        <v>3</v>
      </c>
      <c r="C57" t="s">
        <v>10</v>
      </c>
      <c r="D57">
        <v>90</v>
      </c>
      <c r="E57" t="s">
        <v>1662</v>
      </c>
    </row>
    <row r="58" spans="1:5" hidden="1">
      <c r="A58" t="s">
        <v>9</v>
      </c>
      <c r="B58">
        <v>3</v>
      </c>
      <c r="C58" t="s">
        <v>67</v>
      </c>
      <c r="D58">
        <v>3000</v>
      </c>
      <c r="E58" t="s">
        <v>1662</v>
      </c>
    </row>
    <row r="59" spans="1:5" hidden="1">
      <c r="A59" t="s">
        <v>9</v>
      </c>
      <c r="B59">
        <v>3</v>
      </c>
      <c r="C59" t="s">
        <v>68</v>
      </c>
      <c r="D59">
        <v>500</v>
      </c>
      <c r="E59" t="s">
        <v>1662</v>
      </c>
    </row>
    <row r="60" spans="1:5" hidden="1">
      <c r="A60" t="s">
        <v>9</v>
      </c>
      <c r="B60">
        <v>3</v>
      </c>
      <c r="C60" t="s">
        <v>69</v>
      </c>
      <c r="D60">
        <v>500</v>
      </c>
      <c r="E60" t="s">
        <v>1662</v>
      </c>
    </row>
    <row r="61" spans="1:5" hidden="1">
      <c r="A61" t="s">
        <v>9</v>
      </c>
      <c r="B61">
        <v>3</v>
      </c>
      <c r="C61" t="s">
        <v>70</v>
      </c>
      <c r="D61">
        <v>500</v>
      </c>
      <c r="E61" t="s">
        <v>1662</v>
      </c>
    </row>
    <row r="62" spans="1:5" hidden="1">
      <c r="A62" t="s">
        <v>9</v>
      </c>
      <c r="B62">
        <v>3</v>
      </c>
      <c r="C62" t="s">
        <v>71</v>
      </c>
      <c r="D62">
        <v>2500</v>
      </c>
      <c r="E62" t="s">
        <v>1662</v>
      </c>
    </row>
    <row r="63" spans="1:5" hidden="1">
      <c r="A63" t="s">
        <v>9</v>
      </c>
      <c r="B63">
        <v>3</v>
      </c>
      <c r="C63" t="s">
        <v>13</v>
      </c>
      <c r="D63">
        <v>800</v>
      </c>
      <c r="E63" t="s">
        <v>1662</v>
      </c>
    </row>
    <row r="64" spans="1:5" hidden="1">
      <c r="A64" t="s">
        <v>72</v>
      </c>
      <c r="B64">
        <v>3</v>
      </c>
      <c r="C64" t="s">
        <v>73</v>
      </c>
      <c r="D64">
        <v>1700</v>
      </c>
      <c r="E64" t="s">
        <v>1662</v>
      </c>
    </row>
    <row r="65" spans="1:5" hidden="1">
      <c r="A65" t="s">
        <v>9</v>
      </c>
      <c r="B65">
        <v>3</v>
      </c>
      <c r="C65" t="s">
        <v>74</v>
      </c>
      <c r="D65">
        <v>1000</v>
      </c>
      <c r="E65" t="s">
        <v>1662</v>
      </c>
    </row>
    <row r="66" spans="1:5" hidden="1">
      <c r="A66" t="s">
        <v>9</v>
      </c>
      <c r="B66">
        <v>3</v>
      </c>
      <c r="C66" t="s">
        <v>75</v>
      </c>
      <c r="D66">
        <v>1923</v>
      </c>
      <c r="E66" t="s">
        <v>1662</v>
      </c>
    </row>
    <row r="67" spans="1:5" hidden="1">
      <c r="A67" t="s">
        <v>9</v>
      </c>
      <c r="B67">
        <v>3</v>
      </c>
      <c r="C67" t="s">
        <v>76</v>
      </c>
      <c r="D67">
        <v>500</v>
      </c>
      <c r="E67" t="s">
        <v>1662</v>
      </c>
    </row>
    <row r="68" spans="1:5" hidden="1">
      <c r="A68" t="s">
        <v>77</v>
      </c>
      <c r="B68">
        <v>3</v>
      </c>
      <c r="C68" t="s">
        <v>78</v>
      </c>
      <c r="D68">
        <v>150</v>
      </c>
      <c r="E68" t="s">
        <v>1662</v>
      </c>
    </row>
    <row r="69" spans="1:5" hidden="1">
      <c r="A69" t="s">
        <v>79</v>
      </c>
      <c r="B69">
        <v>3</v>
      </c>
      <c r="C69" t="s">
        <v>80</v>
      </c>
      <c r="D69">
        <v>500</v>
      </c>
      <c r="E69" t="s">
        <v>1662</v>
      </c>
    </row>
    <row r="70" spans="1:5" hidden="1">
      <c r="A70" t="s">
        <v>5</v>
      </c>
      <c r="B70">
        <v>3</v>
      </c>
      <c r="C70" t="s">
        <v>81</v>
      </c>
      <c r="D70">
        <v>400</v>
      </c>
      <c r="E70" t="s">
        <v>1662</v>
      </c>
    </row>
    <row r="71" spans="1:5" hidden="1">
      <c r="A71" t="s">
        <v>82</v>
      </c>
      <c r="B71">
        <v>3</v>
      </c>
      <c r="C71" t="s">
        <v>83</v>
      </c>
      <c r="D71">
        <v>6000</v>
      </c>
      <c r="E71" t="s">
        <v>1662</v>
      </c>
    </row>
    <row r="72" spans="1:5" hidden="1">
      <c r="A72" t="s">
        <v>45</v>
      </c>
      <c r="B72">
        <v>3</v>
      </c>
      <c r="C72" t="s">
        <v>84</v>
      </c>
      <c r="D72">
        <v>1000</v>
      </c>
      <c r="E72" t="s">
        <v>1662</v>
      </c>
    </row>
    <row r="73" spans="1:5" hidden="1">
      <c r="A73" t="s">
        <v>85</v>
      </c>
      <c r="B73">
        <v>4</v>
      </c>
      <c r="C73" t="s">
        <v>86</v>
      </c>
      <c r="D73">
        <v>68</v>
      </c>
      <c r="E73" t="s">
        <v>1662</v>
      </c>
    </row>
    <row r="74" spans="1:5" hidden="1">
      <c r="A74" t="s">
        <v>87</v>
      </c>
      <c r="B74">
        <v>4</v>
      </c>
      <c r="C74" t="s">
        <v>88</v>
      </c>
      <c r="D74">
        <v>150</v>
      </c>
      <c r="E74" t="s">
        <v>1662</v>
      </c>
    </row>
    <row r="75" spans="1:5" hidden="1">
      <c r="A75" t="s">
        <v>89</v>
      </c>
      <c r="B75">
        <v>4</v>
      </c>
      <c r="C75" t="s">
        <v>90</v>
      </c>
      <c r="D75">
        <v>600</v>
      </c>
      <c r="E75" t="s">
        <v>1662</v>
      </c>
    </row>
    <row r="76" spans="1:5" hidden="1">
      <c r="A76" t="s">
        <v>85</v>
      </c>
      <c r="B76">
        <v>4</v>
      </c>
      <c r="C76" t="s">
        <v>91</v>
      </c>
      <c r="D76">
        <v>200</v>
      </c>
      <c r="E76" t="s">
        <v>1662</v>
      </c>
    </row>
    <row r="77" spans="1:5" hidden="1">
      <c r="A77" t="s">
        <v>85</v>
      </c>
      <c r="B77">
        <v>4</v>
      </c>
      <c r="C77" t="s">
        <v>92</v>
      </c>
      <c r="D77">
        <v>222</v>
      </c>
      <c r="E77" t="s">
        <v>1662</v>
      </c>
    </row>
    <row r="78" spans="1:5" hidden="1">
      <c r="A78" t="s">
        <v>93</v>
      </c>
      <c r="B78">
        <v>4</v>
      </c>
      <c r="C78" t="s">
        <v>94</v>
      </c>
      <c r="D78">
        <v>200</v>
      </c>
      <c r="E78" t="s">
        <v>1662</v>
      </c>
    </row>
    <row r="79" spans="1:5" hidden="1">
      <c r="A79" t="s">
        <v>87</v>
      </c>
      <c r="B79">
        <v>4</v>
      </c>
      <c r="C79" t="s">
        <v>95</v>
      </c>
      <c r="D79">
        <v>420</v>
      </c>
      <c r="E79" t="s">
        <v>1662</v>
      </c>
    </row>
    <row r="80" spans="1:5" hidden="1">
      <c r="A80" t="s">
        <v>89</v>
      </c>
      <c r="B80">
        <v>4</v>
      </c>
      <c r="C80" t="s">
        <v>96</v>
      </c>
      <c r="D80">
        <v>500</v>
      </c>
      <c r="E80" t="s">
        <v>1662</v>
      </c>
    </row>
    <row r="81" spans="1:5" hidden="1">
      <c r="A81" t="s">
        <v>97</v>
      </c>
      <c r="B81">
        <v>4</v>
      </c>
      <c r="C81" t="s">
        <v>98</v>
      </c>
      <c r="D81">
        <v>2600</v>
      </c>
      <c r="E81" t="s">
        <v>1662</v>
      </c>
    </row>
    <row r="82" spans="1:5" hidden="1">
      <c r="A82" t="s">
        <v>89</v>
      </c>
      <c r="B82">
        <v>4</v>
      </c>
      <c r="C82" t="s">
        <v>99</v>
      </c>
      <c r="D82">
        <v>600</v>
      </c>
      <c r="E82" t="s">
        <v>1662</v>
      </c>
    </row>
    <row r="83" spans="1:5" hidden="1">
      <c r="A83" t="s">
        <v>85</v>
      </c>
      <c r="B83">
        <v>4</v>
      </c>
      <c r="C83" t="s">
        <v>100</v>
      </c>
      <c r="D83">
        <v>187</v>
      </c>
      <c r="E83" t="s">
        <v>1662</v>
      </c>
    </row>
    <row r="84" spans="1:5" hidden="1">
      <c r="A84" t="s">
        <v>101</v>
      </c>
      <c r="B84">
        <v>4</v>
      </c>
      <c r="C84" t="s">
        <v>102</v>
      </c>
      <c r="D84">
        <v>400</v>
      </c>
      <c r="E84" t="s">
        <v>1662</v>
      </c>
    </row>
    <row r="85" spans="1:5" hidden="1">
      <c r="A85" t="s">
        <v>89</v>
      </c>
      <c r="B85">
        <v>4</v>
      </c>
      <c r="C85" t="s">
        <v>103</v>
      </c>
      <c r="D85">
        <v>2500</v>
      </c>
      <c r="E85" t="s">
        <v>1662</v>
      </c>
    </row>
    <row r="86" spans="1:5" hidden="1">
      <c r="A86" t="s">
        <v>104</v>
      </c>
      <c r="B86">
        <v>4</v>
      </c>
      <c r="C86" t="s">
        <v>105</v>
      </c>
      <c r="D86">
        <v>500</v>
      </c>
      <c r="E86" t="s">
        <v>1662</v>
      </c>
    </row>
    <row r="87" spans="1:5" hidden="1">
      <c r="A87" t="s">
        <v>85</v>
      </c>
      <c r="B87">
        <v>4</v>
      </c>
      <c r="C87" t="s">
        <v>106</v>
      </c>
      <c r="D87">
        <v>22</v>
      </c>
      <c r="E87" t="s">
        <v>1662</v>
      </c>
    </row>
    <row r="88" spans="1:5" hidden="1">
      <c r="A88" t="s">
        <v>89</v>
      </c>
      <c r="B88">
        <v>4</v>
      </c>
      <c r="C88" t="s">
        <v>107</v>
      </c>
      <c r="D88">
        <v>23300</v>
      </c>
      <c r="E88" t="s">
        <v>1662</v>
      </c>
    </row>
    <row r="89" spans="1:5" hidden="1">
      <c r="A89" t="s">
        <v>108</v>
      </c>
      <c r="B89">
        <v>4</v>
      </c>
      <c r="C89" t="s">
        <v>63</v>
      </c>
      <c r="D89">
        <v>438</v>
      </c>
      <c r="E89" t="s">
        <v>1662</v>
      </c>
    </row>
    <row r="90" spans="1:5" hidden="1">
      <c r="A90" t="s">
        <v>108</v>
      </c>
      <c r="B90">
        <v>4</v>
      </c>
      <c r="C90" t="s">
        <v>64</v>
      </c>
      <c r="D90">
        <v>495</v>
      </c>
      <c r="E90" t="s">
        <v>1662</v>
      </c>
    </row>
    <row r="91" spans="1:5" hidden="1">
      <c r="A91" t="s">
        <v>108</v>
      </c>
      <c r="B91">
        <v>4</v>
      </c>
      <c r="C91" t="s">
        <v>65</v>
      </c>
      <c r="D91">
        <v>515</v>
      </c>
      <c r="E91" t="s">
        <v>1662</v>
      </c>
    </row>
    <row r="92" spans="1:5" hidden="1">
      <c r="A92" t="s">
        <v>108</v>
      </c>
      <c r="B92">
        <v>4</v>
      </c>
      <c r="C92" t="s">
        <v>66</v>
      </c>
      <c r="D92">
        <v>445</v>
      </c>
      <c r="E92" t="s">
        <v>1662</v>
      </c>
    </row>
    <row r="93" spans="1:5" hidden="1">
      <c r="A93" t="s">
        <v>109</v>
      </c>
      <c r="B93">
        <v>4</v>
      </c>
      <c r="C93" t="s">
        <v>110</v>
      </c>
      <c r="D93">
        <v>2850</v>
      </c>
      <c r="E93" t="s">
        <v>1662</v>
      </c>
    </row>
    <row r="94" spans="1:5" hidden="1">
      <c r="A94" t="s">
        <v>109</v>
      </c>
      <c r="B94">
        <v>4</v>
      </c>
      <c r="C94" t="s">
        <v>111</v>
      </c>
      <c r="D94">
        <v>4500</v>
      </c>
      <c r="E94" t="s">
        <v>1662</v>
      </c>
    </row>
    <row r="95" spans="1:5" hidden="1">
      <c r="A95" t="s">
        <v>97</v>
      </c>
      <c r="B95">
        <v>4</v>
      </c>
      <c r="C95" t="s">
        <v>112</v>
      </c>
      <c r="D95">
        <v>1000</v>
      </c>
      <c r="E95" t="s">
        <v>1662</v>
      </c>
    </row>
    <row r="96" spans="1:5" hidden="1">
      <c r="A96" t="s">
        <v>97</v>
      </c>
      <c r="B96">
        <v>4</v>
      </c>
      <c r="C96" t="s">
        <v>113</v>
      </c>
      <c r="D96">
        <v>1000</v>
      </c>
      <c r="E96" t="s">
        <v>1662</v>
      </c>
    </row>
    <row r="97" spans="1:5" hidden="1">
      <c r="A97" t="s">
        <v>87</v>
      </c>
      <c r="B97">
        <v>4</v>
      </c>
      <c r="C97" t="s">
        <v>114</v>
      </c>
      <c r="D97">
        <v>126</v>
      </c>
      <c r="E97" t="s">
        <v>1662</v>
      </c>
    </row>
    <row r="98" spans="1:5" hidden="1">
      <c r="A98" t="s">
        <v>87</v>
      </c>
      <c r="B98">
        <v>4</v>
      </c>
      <c r="C98" t="s">
        <v>115</v>
      </c>
      <c r="D98">
        <v>126</v>
      </c>
      <c r="E98" t="s">
        <v>1662</v>
      </c>
    </row>
    <row r="99" spans="1:5" hidden="1">
      <c r="A99" t="s">
        <v>87</v>
      </c>
      <c r="B99">
        <v>4</v>
      </c>
      <c r="C99" t="s">
        <v>116</v>
      </c>
      <c r="D99">
        <v>126</v>
      </c>
      <c r="E99" t="s">
        <v>1662</v>
      </c>
    </row>
    <row r="100" spans="1:5" hidden="1">
      <c r="A100" t="s">
        <v>87</v>
      </c>
      <c r="B100">
        <v>4</v>
      </c>
      <c r="C100" t="s">
        <v>117</v>
      </c>
      <c r="D100">
        <v>126</v>
      </c>
      <c r="E100" t="s">
        <v>1662</v>
      </c>
    </row>
    <row r="101" spans="1:5" hidden="1">
      <c r="A101" t="s">
        <v>87</v>
      </c>
      <c r="B101">
        <v>4</v>
      </c>
      <c r="C101" t="s">
        <v>118</v>
      </c>
      <c r="D101">
        <v>126</v>
      </c>
      <c r="E101" t="s">
        <v>1662</v>
      </c>
    </row>
    <row r="102" spans="1:5" hidden="1">
      <c r="A102" t="s">
        <v>79</v>
      </c>
      <c r="B102">
        <v>4</v>
      </c>
      <c r="C102" t="s">
        <v>80</v>
      </c>
      <c r="D102">
        <v>300</v>
      </c>
      <c r="E102" t="s">
        <v>1662</v>
      </c>
    </row>
    <row r="103" spans="1:5" hidden="1">
      <c r="A103" t="s">
        <v>119</v>
      </c>
      <c r="B103">
        <v>4</v>
      </c>
      <c r="C103" t="s">
        <v>120</v>
      </c>
      <c r="D103">
        <v>150</v>
      </c>
      <c r="E103" t="s">
        <v>1662</v>
      </c>
    </row>
    <row r="104" spans="1:5" hidden="1">
      <c r="A104" t="s">
        <v>97</v>
      </c>
      <c r="B104">
        <v>4</v>
      </c>
      <c r="C104" t="s">
        <v>121</v>
      </c>
      <c r="D104">
        <v>550</v>
      </c>
      <c r="E104" t="s">
        <v>1662</v>
      </c>
    </row>
    <row r="105" spans="1:5" hidden="1">
      <c r="A105" t="s">
        <v>89</v>
      </c>
      <c r="B105">
        <v>4</v>
      </c>
      <c r="C105" t="s">
        <v>122</v>
      </c>
      <c r="D105">
        <v>2500</v>
      </c>
      <c r="E105" t="s">
        <v>1662</v>
      </c>
    </row>
    <row r="106" spans="1:5" hidden="1">
      <c r="A106" t="s">
        <v>87</v>
      </c>
      <c r="B106">
        <v>4</v>
      </c>
      <c r="C106" t="s">
        <v>123</v>
      </c>
      <c r="D106">
        <v>126</v>
      </c>
      <c r="E106" t="s">
        <v>1662</v>
      </c>
    </row>
    <row r="107" spans="1:5" hidden="1">
      <c r="A107" t="s">
        <v>87</v>
      </c>
      <c r="B107">
        <v>4</v>
      </c>
      <c r="C107" t="s">
        <v>124</v>
      </c>
      <c r="D107">
        <v>126</v>
      </c>
      <c r="E107" t="s">
        <v>1662</v>
      </c>
    </row>
    <row r="108" spans="1:5" hidden="1">
      <c r="A108" t="s">
        <v>87</v>
      </c>
      <c r="B108">
        <v>4</v>
      </c>
      <c r="C108" t="s">
        <v>125</v>
      </c>
      <c r="D108">
        <v>126</v>
      </c>
      <c r="E108" t="s">
        <v>1662</v>
      </c>
    </row>
    <row r="109" spans="1:5" hidden="1">
      <c r="A109" t="s">
        <v>87</v>
      </c>
      <c r="B109">
        <v>4</v>
      </c>
      <c r="C109" t="s">
        <v>126</v>
      </c>
      <c r="D109">
        <v>340</v>
      </c>
      <c r="E109" t="s">
        <v>1662</v>
      </c>
    </row>
    <row r="110" spans="1:5" hidden="1">
      <c r="A110" t="s">
        <v>87</v>
      </c>
      <c r="B110">
        <v>4</v>
      </c>
      <c r="C110" t="s">
        <v>127</v>
      </c>
      <c r="D110">
        <v>126</v>
      </c>
      <c r="E110" t="s">
        <v>1662</v>
      </c>
    </row>
    <row r="111" spans="1:5" hidden="1">
      <c r="A111" t="s">
        <v>87</v>
      </c>
      <c r="B111">
        <v>4</v>
      </c>
      <c r="C111" t="s">
        <v>128</v>
      </c>
      <c r="D111">
        <v>126</v>
      </c>
      <c r="E111" t="s">
        <v>1662</v>
      </c>
    </row>
    <row r="112" spans="1:5" hidden="1">
      <c r="A112" t="s">
        <v>101</v>
      </c>
      <c r="B112">
        <v>4</v>
      </c>
      <c r="C112" t="s">
        <v>129</v>
      </c>
      <c r="D112">
        <v>229</v>
      </c>
      <c r="E112" t="s">
        <v>1662</v>
      </c>
    </row>
    <row r="113" spans="1:5" hidden="1">
      <c r="A113" t="s">
        <v>87</v>
      </c>
      <c r="B113">
        <v>4</v>
      </c>
      <c r="C113" t="s">
        <v>130</v>
      </c>
      <c r="D113">
        <v>210</v>
      </c>
      <c r="E113" t="s">
        <v>1662</v>
      </c>
    </row>
    <row r="114" spans="1:5" hidden="1">
      <c r="A114" t="s">
        <v>131</v>
      </c>
      <c r="B114">
        <v>5</v>
      </c>
      <c r="C114" t="s">
        <v>132</v>
      </c>
      <c r="D114">
        <v>500</v>
      </c>
      <c r="E114" t="s">
        <v>1662</v>
      </c>
    </row>
    <row r="115" spans="1:5" hidden="1">
      <c r="A115" t="s">
        <v>85</v>
      </c>
      <c r="B115">
        <v>5</v>
      </c>
      <c r="C115" t="s">
        <v>86</v>
      </c>
      <c r="D115">
        <v>72</v>
      </c>
      <c r="E115" t="s">
        <v>1662</v>
      </c>
    </row>
    <row r="116" spans="1:5" hidden="1">
      <c r="A116" t="s">
        <v>133</v>
      </c>
      <c r="B116">
        <v>5</v>
      </c>
      <c r="C116" t="s">
        <v>134</v>
      </c>
      <c r="D116">
        <v>1800</v>
      </c>
      <c r="E116" t="s">
        <v>1662</v>
      </c>
    </row>
    <row r="117" spans="1:5" hidden="1">
      <c r="A117" t="s">
        <v>135</v>
      </c>
      <c r="B117">
        <v>5</v>
      </c>
      <c r="C117" t="s">
        <v>136</v>
      </c>
      <c r="D117">
        <v>200</v>
      </c>
      <c r="E117" t="s">
        <v>1662</v>
      </c>
    </row>
    <row r="118" spans="1:5" hidden="1">
      <c r="A118" t="s">
        <v>85</v>
      </c>
      <c r="B118">
        <v>5</v>
      </c>
      <c r="C118" t="s">
        <v>137</v>
      </c>
      <c r="D118">
        <v>200</v>
      </c>
      <c r="E118" t="s">
        <v>1662</v>
      </c>
    </row>
    <row r="119" spans="1:5" hidden="1">
      <c r="A119" t="s">
        <v>87</v>
      </c>
      <c r="B119">
        <v>5</v>
      </c>
      <c r="C119" t="s">
        <v>138</v>
      </c>
      <c r="D119">
        <v>100</v>
      </c>
      <c r="E119" t="s">
        <v>1662</v>
      </c>
    </row>
    <row r="120" spans="1:5" hidden="1">
      <c r="A120" t="s">
        <v>139</v>
      </c>
      <c r="B120">
        <v>5</v>
      </c>
      <c r="C120" t="s">
        <v>140</v>
      </c>
      <c r="D120">
        <v>1200</v>
      </c>
      <c r="E120" t="s">
        <v>1662</v>
      </c>
    </row>
    <row r="121" spans="1:5" hidden="1">
      <c r="A121" t="s">
        <v>139</v>
      </c>
      <c r="B121">
        <v>5</v>
      </c>
      <c r="C121" t="s">
        <v>141</v>
      </c>
      <c r="D121">
        <v>1100</v>
      </c>
      <c r="E121" t="s">
        <v>1662</v>
      </c>
    </row>
    <row r="122" spans="1:5" hidden="1">
      <c r="A122" t="s">
        <v>142</v>
      </c>
      <c r="B122">
        <v>5</v>
      </c>
      <c r="C122" t="s">
        <v>143</v>
      </c>
      <c r="D122">
        <v>600</v>
      </c>
      <c r="E122" t="s">
        <v>1662</v>
      </c>
    </row>
    <row r="123" spans="1:5" hidden="1">
      <c r="A123" t="s">
        <v>142</v>
      </c>
      <c r="B123">
        <v>5</v>
      </c>
      <c r="C123" t="s">
        <v>144</v>
      </c>
      <c r="D123">
        <v>1000</v>
      </c>
      <c r="E123" t="s">
        <v>1662</v>
      </c>
    </row>
    <row r="124" spans="1:5" hidden="1">
      <c r="A124" t="s">
        <v>142</v>
      </c>
      <c r="B124">
        <v>5</v>
      </c>
      <c r="C124" t="s">
        <v>145</v>
      </c>
      <c r="D124">
        <v>1000</v>
      </c>
      <c r="E124" t="s">
        <v>1662</v>
      </c>
    </row>
    <row r="125" spans="1:5" hidden="1">
      <c r="A125" t="s">
        <v>142</v>
      </c>
      <c r="B125">
        <v>5</v>
      </c>
      <c r="C125" t="s">
        <v>146</v>
      </c>
      <c r="D125">
        <v>900</v>
      </c>
      <c r="E125" t="s">
        <v>1662</v>
      </c>
    </row>
    <row r="126" spans="1:5" hidden="1">
      <c r="A126" t="s">
        <v>142</v>
      </c>
      <c r="B126">
        <v>5</v>
      </c>
      <c r="C126" t="s">
        <v>147</v>
      </c>
      <c r="D126">
        <v>500</v>
      </c>
      <c r="E126" t="s">
        <v>1662</v>
      </c>
    </row>
    <row r="127" spans="1:5" hidden="1">
      <c r="A127" t="s">
        <v>133</v>
      </c>
      <c r="B127">
        <v>5</v>
      </c>
      <c r="C127" t="s">
        <v>148</v>
      </c>
      <c r="D127">
        <v>300</v>
      </c>
      <c r="E127" t="s">
        <v>1662</v>
      </c>
    </row>
    <row r="128" spans="1:5" hidden="1">
      <c r="A128" t="s">
        <v>133</v>
      </c>
      <c r="B128">
        <v>5</v>
      </c>
      <c r="C128" t="s">
        <v>149</v>
      </c>
      <c r="D128">
        <v>700</v>
      </c>
      <c r="E128" t="s">
        <v>1662</v>
      </c>
    </row>
    <row r="129" spans="1:5" hidden="1">
      <c r="A129" t="s">
        <v>133</v>
      </c>
      <c r="B129">
        <v>5</v>
      </c>
      <c r="C129" t="s">
        <v>150</v>
      </c>
      <c r="D129">
        <v>1000</v>
      </c>
      <c r="E129" t="s">
        <v>1662</v>
      </c>
    </row>
    <row r="130" spans="1:5" hidden="1">
      <c r="A130" t="s">
        <v>151</v>
      </c>
      <c r="B130">
        <v>5</v>
      </c>
      <c r="C130" t="s">
        <v>152</v>
      </c>
      <c r="D130">
        <v>1000</v>
      </c>
      <c r="E130" t="s">
        <v>1662</v>
      </c>
    </row>
    <row r="131" spans="1:5" hidden="1">
      <c r="A131" t="s">
        <v>85</v>
      </c>
      <c r="B131">
        <v>5</v>
      </c>
      <c r="C131" t="s">
        <v>153</v>
      </c>
      <c r="D131">
        <v>200</v>
      </c>
      <c r="E131" t="s">
        <v>1662</v>
      </c>
    </row>
    <row r="132" spans="1:5" hidden="1">
      <c r="A132" t="s">
        <v>131</v>
      </c>
      <c r="B132">
        <v>5</v>
      </c>
      <c r="C132" t="s">
        <v>154</v>
      </c>
      <c r="D132">
        <v>700</v>
      </c>
      <c r="E132" t="s">
        <v>1662</v>
      </c>
    </row>
    <row r="133" spans="1:5" hidden="1">
      <c r="A133" t="s">
        <v>151</v>
      </c>
      <c r="B133">
        <v>5</v>
      </c>
      <c r="C133" t="s">
        <v>155</v>
      </c>
      <c r="D133">
        <v>240</v>
      </c>
      <c r="E133" t="s">
        <v>1662</v>
      </c>
    </row>
    <row r="134" spans="1:5" hidden="1">
      <c r="A134" t="s">
        <v>87</v>
      </c>
      <c r="B134">
        <v>5</v>
      </c>
      <c r="C134" t="s">
        <v>156</v>
      </c>
      <c r="D134">
        <v>144</v>
      </c>
      <c r="E134" t="s">
        <v>1662</v>
      </c>
    </row>
    <row r="135" spans="1:5" hidden="1">
      <c r="A135" t="s">
        <v>85</v>
      </c>
      <c r="B135">
        <v>5</v>
      </c>
      <c r="C135" t="s">
        <v>106</v>
      </c>
      <c r="D135">
        <v>11</v>
      </c>
      <c r="E135" t="s">
        <v>1662</v>
      </c>
    </row>
    <row r="136" spans="1:5" hidden="1">
      <c r="A136" t="s">
        <v>157</v>
      </c>
      <c r="B136">
        <v>5</v>
      </c>
      <c r="C136" t="s">
        <v>158</v>
      </c>
      <c r="D136">
        <v>800</v>
      </c>
      <c r="E136" t="s">
        <v>1662</v>
      </c>
    </row>
    <row r="137" spans="1:5" hidden="1">
      <c r="A137" t="s">
        <v>159</v>
      </c>
      <c r="B137">
        <v>5</v>
      </c>
      <c r="C137" t="s">
        <v>160</v>
      </c>
      <c r="D137">
        <v>700</v>
      </c>
      <c r="E137" t="s">
        <v>1662</v>
      </c>
    </row>
    <row r="138" spans="1:5" hidden="1">
      <c r="A138" t="s">
        <v>133</v>
      </c>
      <c r="B138">
        <v>5</v>
      </c>
      <c r="C138" t="s">
        <v>161</v>
      </c>
      <c r="D138">
        <v>1500</v>
      </c>
      <c r="E138" t="s">
        <v>1662</v>
      </c>
    </row>
    <row r="139" spans="1:5" hidden="1">
      <c r="A139" t="s">
        <v>87</v>
      </c>
      <c r="B139">
        <v>5</v>
      </c>
      <c r="C139" t="s">
        <v>162</v>
      </c>
      <c r="D139">
        <v>90</v>
      </c>
      <c r="E139" t="s">
        <v>1662</v>
      </c>
    </row>
    <row r="140" spans="1:5" hidden="1">
      <c r="A140" t="s">
        <v>5</v>
      </c>
      <c r="B140">
        <v>5</v>
      </c>
      <c r="C140" t="s">
        <v>60</v>
      </c>
      <c r="D140">
        <v>600</v>
      </c>
      <c r="E140" t="s">
        <v>1662</v>
      </c>
    </row>
    <row r="141" spans="1:5" hidden="1">
      <c r="A141" t="s">
        <v>163</v>
      </c>
      <c r="B141">
        <v>5</v>
      </c>
      <c r="C141" t="s">
        <v>164</v>
      </c>
      <c r="D141">
        <v>220</v>
      </c>
      <c r="E141" t="s">
        <v>1662</v>
      </c>
    </row>
    <row r="142" spans="1:5" hidden="1">
      <c r="A142" t="s">
        <v>165</v>
      </c>
      <c r="B142">
        <v>5</v>
      </c>
      <c r="C142" t="s">
        <v>166</v>
      </c>
      <c r="D142">
        <v>525</v>
      </c>
      <c r="E142" t="s">
        <v>1662</v>
      </c>
    </row>
    <row r="143" spans="1:5" hidden="1">
      <c r="A143" t="s">
        <v>163</v>
      </c>
      <c r="B143">
        <v>5</v>
      </c>
      <c r="C143" t="s">
        <v>167</v>
      </c>
      <c r="D143">
        <v>75</v>
      </c>
      <c r="E143" t="s">
        <v>1662</v>
      </c>
    </row>
    <row r="144" spans="1:5" hidden="1">
      <c r="A144" t="s">
        <v>163</v>
      </c>
      <c r="B144">
        <v>5</v>
      </c>
      <c r="C144" t="s">
        <v>168</v>
      </c>
      <c r="D144">
        <v>200</v>
      </c>
      <c r="E144" t="s">
        <v>1662</v>
      </c>
    </row>
    <row r="145" spans="1:5" hidden="1">
      <c r="A145" t="s">
        <v>169</v>
      </c>
      <c r="B145">
        <v>5</v>
      </c>
      <c r="C145" t="s">
        <v>170</v>
      </c>
      <c r="D145">
        <v>600</v>
      </c>
      <c r="E145" t="s">
        <v>1662</v>
      </c>
    </row>
    <row r="146" spans="1:5" hidden="1">
      <c r="A146" t="s">
        <v>171</v>
      </c>
      <c r="B146">
        <v>5</v>
      </c>
      <c r="C146" t="s">
        <v>63</v>
      </c>
      <c r="D146">
        <v>600</v>
      </c>
      <c r="E146" t="s">
        <v>1662</v>
      </c>
    </row>
    <row r="147" spans="1:5" hidden="1">
      <c r="A147" t="s">
        <v>171</v>
      </c>
      <c r="B147">
        <v>5</v>
      </c>
      <c r="C147" t="s">
        <v>64</v>
      </c>
      <c r="D147">
        <v>600</v>
      </c>
      <c r="E147" t="s">
        <v>1662</v>
      </c>
    </row>
    <row r="148" spans="1:5" hidden="1">
      <c r="A148" t="s">
        <v>171</v>
      </c>
      <c r="B148">
        <v>5</v>
      </c>
      <c r="C148" t="s">
        <v>65</v>
      </c>
      <c r="D148">
        <v>600</v>
      </c>
      <c r="E148" t="s">
        <v>1662</v>
      </c>
    </row>
    <row r="149" spans="1:5" hidden="1">
      <c r="A149" t="s">
        <v>171</v>
      </c>
      <c r="B149">
        <v>5</v>
      </c>
      <c r="C149" t="s">
        <v>66</v>
      </c>
      <c r="D149">
        <v>600</v>
      </c>
      <c r="E149" t="s">
        <v>1662</v>
      </c>
    </row>
    <row r="150" spans="1:5" hidden="1">
      <c r="A150" t="s">
        <v>172</v>
      </c>
      <c r="B150">
        <v>5</v>
      </c>
      <c r="C150" t="s">
        <v>67</v>
      </c>
      <c r="D150">
        <v>10000</v>
      </c>
      <c r="E150" t="s">
        <v>1662</v>
      </c>
    </row>
    <row r="151" spans="1:5" hidden="1">
      <c r="A151" t="s">
        <v>172</v>
      </c>
      <c r="B151">
        <v>5</v>
      </c>
      <c r="C151" t="s">
        <v>173</v>
      </c>
      <c r="D151">
        <v>1000</v>
      </c>
      <c r="E151" t="s">
        <v>1662</v>
      </c>
    </row>
    <row r="152" spans="1:5" hidden="1">
      <c r="A152" t="s">
        <v>172</v>
      </c>
      <c r="B152">
        <v>5</v>
      </c>
      <c r="C152" t="s">
        <v>75</v>
      </c>
      <c r="D152">
        <v>2000</v>
      </c>
      <c r="E152" t="s">
        <v>1662</v>
      </c>
    </row>
    <row r="153" spans="1:5" hidden="1">
      <c r="A153" t="s">
        <v>11</v>
      </c>
      <c r="B153">
        <v>5</v>
      </c>
      <c r="C153" t="s">
        <v>174</v>
      </c>
      <c r="D153">
        <v>1200</v>
      </c>
      <c r="E153" t="s">
        <v>1662</v>
      </c>
    </row>
    <row r="154" spans="1:5" hidden="1">
      <c r="A154" t="s">
        <v>11</v>
      </c>
      <c r="B154">
        <v>5</v>
      </c>
      <c r="C154" t="s">
        <v>18</v>
      </c>
      <c r="D154">
        <v>2400</v>
      </c>
      <c r="E154" t="s">
        <v>1662</v>
      </c>
    </row>
    <row r="155" spans="1:5" hidden="1">
      <c r="A155" t="s">
        <v>11</v>
      </c>
      <c r="B155">
        <v>5</v>
      </c>
      <c r="C155" t="s">
        <v>175</v>
      </c>
      <c r="D155">
        <v>450</v>
      </c>
      <c r="E155" t="s">
        <v>1662</v>
      </c>
    </row>
    <row r="156" spans="1:5" hidden="1">
      <c r="A156" t="s">
        <v>11</v>
      </c>
      <c r="B156">
        <v>5</v>
      </c>
      <c r="C156" t="s">
        <v>176</v>
      </c>
      <c r="D156">
        <v>1500</v>
      </c>
      <c r="E156" t="s">
        <v>1662</v>
      </c>
    </row>
    <row r="157" spans="1:5" hidden="1">
      <c r="A157" t="s">
        <v>11</v>
      </c>
      <c r="B157">
        <v>5</v>
      </c>
      <c r="C157" t="s">
        <v>177</v>
      </c>
      <c r="D157">
        <v>390</v>
      </c>
      <c r="E157" t="s">
        <v>1662</v>
      </c>
    </row>
    <row r="158" spans="1:5" hidden="1">
      <c r="A158" t="s">
        <v>11</v>
      </c>
      <c r="B158">
        <v>5</v>
      </c>
      <c r="C158" t="s">
        <v>178</v>
      </c>
      <c r="D158">
        <v>600</v>
      </c>
      <c r="E158" t="s">
        <v>1662</v>
      </c>
    </row>
    <row r="159" spans="1:5" hidden="1">
      <c r="A159" t="s">
        <v>11</v>
      </c>
      <c r="B159">
        <v>5</v>
      </c>
      <c r="C159" t="s">
        <v>179</v>
      </c>
      <c r="D159">
        <v>1800</v>
      </c>
      <c r="E159" t="s">
        <v>1662</v>
      </c>
    </row>
    <row r="160" spans="1:5" hidden="1">
      <c r="A160" t="s">
        <v>11</v>
      </c>
      <c r="B160">
        <v>5</v>
      </c>
      <c r="C160" t="s">
        <v>180</v>
      </c>
      <c r="D160">
        <v>3600</v>
      </c>
      <c r="E160" t="s">
        <v>1662</v>
      </c>
    </row>
    <row r="161" spans="1:5" hidden="1">
      <c r="A161" t="s">
        <v>11</v>
      </c>
      <c r="B161">
        <v>5</v>
      </c>
      <c r="C161" t="s">
        <v>181</v>
      </c>
      <c r="D161">
        <v>1500</v>
      </c>
      <c r="E161" t="s">
        <v>1662</v>
      </c>
    </row>
    <row r="162" spans="1:5" hidden="1">
      <c r="A162" t="s">
        <v>87</v>
      </c>
      <c r="B162">
        <v>5</v>
      </c>
      <c r="C162" t="s">
        <v>114</v>
      </c>
      <c r="D162">
        <v>222</v>
      </c>
      <c r="E162" t="s">
        <v>1662</v>
      </c>
    </row>
    <row r="163" spans="1:5" hidden="1">
      <c r="A163" t="s">
        <v>87</v>
      </c>
      <c r="B163">
        <v>5</v>
      </c>
      <c r="C163" t="s">
        <v>115</v>
      </c>
      <c r="D163">
        <v>222</v>
      </c>
      <c r="E163" t="s">
        <v>1662</v>
      </c>
    </row>
    <row r="164" spans="1:5" hidden="1">
      <c r="A164" t="s">
        <v>87</v>
      </c>
      <c r="B164">
        <v>5</v>
      </c>
      <c r="C164" t="s">
        <v>116</v>
      </c>
      <c r="D164">
        <v>222</v>
      </c>
      <c r="E164" t="s">
        <v>1662</v>
      </c>
    </row>
    <row r="165" spans="1:5" hidden="1">
      <c r="A165" t="s">
        <v>87</v>
      </c>
      <c r="B165">
        <v>5</v>
      </c>
      <c r="C165" t="s">
        <v>117</v>
      </c>
      <c r="D165">
        <v>222</v>
      </c>
      <c r="E165" t="s">
        <v>1662</v>
      </c>
    </row>
    <row r="166" spans="1:5" hidden="1">
      <c r="A166" t="s">
        <v>87</v>
      </c>
      <c r="B166">
        <v>5</v>
      </c>
      <c r="C166" t="s">
        <v>118</v>
      </c>
      <c r="D166">
        <v>222</v>
      </c>
      <c r="E166" t="s">
        <v>1662</v>
      </c>
    </row>
    <row r="167" spans="1:5" hidden="1">
      <c r="A167" t="s">
        <v>163</v>
      </c>
      <c r="B167">
        <v>5</v>
      </c>
      <c r="C167" t="s">
        <v>182</v>
      </c>
      <c r="D167">
        <v>50</v>
      </c>
      <c r="E167" t="s">
        <v>1662</v>
      </c>
    </row>
    <row r="168" spans="1:5" hidden="1">
      <c r="A168" t="s">
        <v>79</v>
      </c>
      <c r="B168">
        <v>5</v>
      </c>
      <c r="C168" t="s">
        <v>183</v>
      </c>
      <c r="D168">
        <v>1000</v>
      </c>
      <c r="E168" t="s">
        <v>1662</v>
      </c>
    </row>
    <row r="169" spans="1:5" hidden="1">
      <c r="A169" t="s">
        <v>163</v>
      </c>
      <c r="B169">
        <v>5</v>
      </c>
      <c r="C169" t="s">
        <v>184</v>
      </c>
      <c r="D169">
        <v>86</v>
      </c>
      <c r="E169" t="s">
        <v>1662</v>
      </c>
    </row>
    <row r="170" spans="1:5" hidden="1">
      <c r="A170" t="s">
        <v>163</v>
      </c>
      <c r="B170">
        <v>5</v>
      </c>
      <c r="C170" t="s">
        <v>185</v>
      </c>
      <c r="D170">
        <v>560</v>
      </c>
      <c r="E170" t="s">
        <v>1662</v>
      </c>
    </row>
    <row r="171" spans="1:5" hidden="1">
      <c r="A171" t="s">
        <v>163</v>
      </c>
      <c r="B171">
        <v>5</v>
      </c>
      <c r="C171" t="s">
        <v>186</v>
      </c>
      <c r="D171">
        <v>785</v>
      </c>
      <c r="E171" t="s">
        <v>1662</v>
      </c>
    </row>
    <row r="172" spans="1:5" hidden="1">
      <c r="A172" t="s">
        <v>5</v>
      </c>
      <c r="B172">
        <v>5</v>
      </c>
      <c r="C172" t="s">
        <v>187</v>
      </c>
      <c r="D172">
        <v>1200</v>
      </c>
      <c r="E172" t="s">
        <v>1662</v>
      </c>
    </row>
    <row r="173" spans="1:5" hidden="1">
      <c r="A173" t="s">
        <v>5</v>
      </c>
      <c r="B173">
        <v>5</v>
      </c>
      <c r="C173" t="s">
        <v>188</v>
      </c>
      <c r="D173">
        <v>1200</v>
      </c>
      <c r="E173" t="s">
        <v>1662</v>
      </c>
    </row>
    <row r="174" spans="1:5" hidden="1">
      <c r="A174" t="s">
        <v>5</v>
      </c>
      <c r="B174">
        <v>5</v>
      </c>
      <c r="C174" t="s">
        <v>81</v>
      </c>
      <c r="D174">
        <v>1000</v>
      </c>
      <c r="E174" t="s">
        <v>1662</v>
      </c>
    </row>
    <row r="175" spans="1:5" hidden="1">
      <c r="A175" t="s">
        <v>87</v>
      </c>
      <c r="B175">
        <v>5</v>
      </c>
      <c r="C175" t="s">
        <v>123</v>
      </c>
      <c r="D175">
        <v>222</v>
      </c>
      <c r="E175" t="s">
        <v>1662</v>
      </c>
    </row>
    <row r="176" spans="1:5" hidden="1">
      <c r="A176" t="s">
        <v>87</v>
      </c>
      <c r="B176">
        <v>5</v>
      </c>
      <c r="C176" t="s">
        <v>124</v>
      </c>
      <c r="D176">
        <v>222</v>
      </c>
      <c r="E176" t="s">
        <v>1662</v>
      </c>
    </row>
    <row r="177" spans="1:5" hidden="1">
      <c r="A177" t="s">
        <v>87</v>
      </c>
      <c r="B177">
        <v>5</v>
      </c>
      <c r="C177" t="s">
        <v>125</v>
      </c>
      <c r="D177">
        <v>222</v>
      </c>
      <c r="E177" t="s">
        <v>1662</v>
      </c>
    </row>
    <row r="178" spans="1:5" hidden="1">
      <c r="A178" t="s">
        <v>87</v>
      </c>
      <c r="B178">
        <v>5</v>
      </c>
      <c r="C178" t="s">
        <v>126</v>
      </c>
      <c r="D178">
        <v>700</v>
      </c>
      <c r="E178" t="s">
        <v>1662</v>
      </c>
    </row>
    <row r="179" spans="1:5" hidden="1">
      <c r="A179" t="s">
        <v>87</v>
      </c>
      <c r="B179">
        <v>5</v>
      </c>
      <c r="C179" t="s">
        <v>127</v>
      </c>
      <c r="D179">
        <v>222</v>
      </c>
      <c r="E179" t="s">
        <v>1662</v>
      </c>
    </row>
    <row r="180" spans="1:5" hidden="1">
      <c r="A180" t="s">
        <v>87</v>
      </c>
      <c r="B180">
        <v>5</v>
      </c>
      <c r="C180" t="s">
        <v>128</v>
      </c>
      <c r="D180">
        <v>222</v>
      </c>
      <c r="E180" t="s">
        <v>1662</v>
      </c>
    </row>
    <row r="181" spans="1:5" hidden="1">
      <c r="A181" t="s">
        <v>85</v>
      </c>
      <c r="B181">
        <v>5</v>
      </c>
      <c r="C181" t="s">
        <v>189</v>
      </c>
      <c r="D181">
        <v>228</v>
      </c>
      <c r="E181" t="s">
        <v>1662</v>
      </c>
    </row>
    <row r="182" spans="1:5" hidden="1">
      <c r="A182" t="s">
        <v>87</v>
      </c>
      <c r="B182">
        <v>5</v>
      </c>
      <c r="C182" t="s">
        <v>190</v>
      </c>
      <c r="D182">
        <v>365</v>
      </c>
      <c r="E182" t="s">
        <v>1662</v>
      </c>
    </row>
    <row r="183" spans="1:5" hidden="1">
      <c r="A183" t="s">
        <v>191</v>
      </c>
      <c r="B183">
        <v>5</v>
      </c>
      <c r="C183" t="s">
        <v>192</v>
      </c>
      <c r="D183">
        <v>1000</v>
      </c>
      <c r="E183" t="s">
        <v>1662</v>
      </c>
    </row>
    <row r="184" spans="1:5" hidden="1">
      <c r="A184" t="s">
        <v>151</v>
      </c>
      <c r="B184">
        <v>5</v>
      </c>
      <c r="C184" t="s">
        <v>193</v>
      </c>
      <c r="D184">
        <v>84</v>
      </c>
      <c r="E184" t="s">
        <v>1662</v>
      </c>
    </row>
    <row r="185" spans="1:5" hidden="1">
      <c r="A185" t="s">
        <v>87</v>
      </c>
      <c r="B185">
        <v>5</v>
      </c>
      <c r="C185" t="s">
        <v>130</v>
      </c>
      <c r="D185">
        <v>270</v>
      </c>
      <c r="E185" t="s">
        <v>1662</v>
      </c>
    </row>
    <row r="186" spans="1:5" hidden="1">
      <c r="A186" t="s">
        <v>194</v>
      </c>
      <c r="B186">
        <v>6</v>
      </c>
      <c r="C186" t="s">
        <v>195</v>
      </c>
      <c r="D186">
        <v>100</v>
      </c>
      <c r="E186" t="s">
        <v>1662</v>
      </c>
    </row>
    <row r="187" spans="1:5" hidden="1">
      <c r="A187" t="s">
        <v>53</v>
      </c>
      <c r="B187">
        <v>6</v>
      </c>
      <c r="C187" t="s">
        <v>54</v>
      </c>
      <c r="D187">
        <v>400</v>
      </c>
      <c r="E187" t="s">
        <v>1662</v>
      </c>
    </row>
    <row r="188" spans="1:5" hidden="1">
      <c r="A188" t="s">
        <v>101</v>
      </c>
      <c r="B188">
        <v>6</v>
      </c>
      <c r="C188" t="s">
        <v>196</v>
      </c>
      <c r="D188">
        <v>180</v>
      </c>
      <c r="E188" t="s">
        <v>1662</v>
      </c>
    </row>
    <row r="189" spans="1:5" hidden="1">
      <c r="A189" t="s">
        <v>151</v>
      </c>
      <c r="B189">
        <v>6</v>
      </c>
      <c r="C189" t="s">
        <v>155</v>
      </c>
      <c r="D189">
        <v>360</v>
      </c>
      <c r="E189" t="s">
        <v>1662</v>
      </c>
    </row>
    <row r="190" spans="1:5" hidden="1">
      <c r="A190" t="s">
        <v>197</v>
      </c>
      <c r="B190">
        <v>6</v>
      </c>
      <c r="C190" t="s">
        <v>198</v>
      </c>
      <c r="D190">
        <v>153</v>
      </c>
      <c r="E190" t="s">
        <v>1662</v>
      </c>
    </row>
    <row r="191" spans="1:5" hidden="1">
      <c r="A191" t="s">
        <v>85</v>
      </c>
      <c r="B191">
        <v>9</v>
      </c>
      <c r="C191" t="s">
        <v>86</v>
      </c>
      <c r="D191">
        <v>29</v>
      </c>
      <c r="E191" t="s">
        <v>1662</v>
      </c>
    </row>
    <row r="192" spans="1:5" hidden="1">
      <c r="A192" t="s">
        <v>87</v>
      </c>
      <c r="B192">
        <v>9</v>
      </c>
      <c r="C192" t="s">
        <v>199</v>
      </c>
      <c r="D192">
        <v>200</v>
      </c>
      <c r="E192" t="s">
        <v>1662</v>
      </c>
    </row>
    <row r="193" spans="1:5" hidden="1">
      <c r="A193" t="s">
        <v>85</v>
      </c>
      <c r="B193">
        <v>9</v>
      </c>
      <c r="C193" t="s">
        <v>137</v>
      </c>
      <c r="D193">
        <v>50</v>
      </c>
      <c r="E193" t="s">
        <v>1662</v>
      </c>
    </row>
    <row r="194" spans="1:5" hidden="1">
      <c r="A194" t="s">
        <v>200</v>
      </c>
      <c r="B194">
        <v>9</v>
      </c>
      <c r="C194" t="s">
        <v>201</v>
      </c>
      <c r="D194">
        <v>300</v>
      </c>
      <c r="E194" t="s">
        <v>1662</v>
      </c>
    </row>
    <row r="195" spans="1:5" hidden="1">
      <c r="A195" t="s">
        <v>87</v>
      </c>
      <c r="B195">
        <v>9</v>
      </c>
      <c r="C195" t="s">
        <v>202</v>
      </c>
      <c r="D195">
        <v>300</v>
      </c>
      <c r="E195" t="s">
        <v>1662</v>
      </c>
    </row>
    <row r="196" spans="1:5" hidden="1">
      <c r="A196" t="s">
        <v>87</v>
      </c>
      <c r="B196">
        <v>9</v>
      </c>
      <c r="C196" t="s">
        <v>95</v>
      </c>
      <c r="D196">
        <v>600</v>
      </c>
      <c r="E196" t="s">
        <v>1662</v>
      </c>
    </row>
    <row r="197" spans="1:5" hidden="1">
      <c r="A197" t="s">
        <v>87</v>
      </c>
      <c r="B197">
        <v>9</v>
      </c>
      <c r="C197" t="s">
        <v>203</v>
      </c>
      <c r="D197">
        <v>420</v>
      </c>
      <c r="E197" t="s">
        <v>1662</v>
      </c>
    </row>
    <row r="198" spans="1:5" hidden="1">
      <c r="A198" t="s">
        <v>85</v>
      </c>
      <c r="B198">
        <v>9</v>
      </c>
      <c r="C198" t="s">
        <v>204</v>
      </c>
      <c r="D198">
        <v>200</v>
      </c>
      <c r="E198" t="s">
        <v>1662</v>
      </c>
    </row>
    <row r="199" spans="1:5" hidden="1">
      <c r="A199" t="s">
        <v>85</v>
      </c>
      <c r="B199">
        <v>9</v>
      </c>
      <c r="C199" t="s">
        <v>100</v>
      </c>
      <c r="D199">
        <v>100</v>
      </c>
      <c r="E199" t="s">
        <v>1662</v>
      </c>
    </row>
    <row r="200" spans="1:5" hidden="1">
      <c r="A200" t="s">
        <v>85</v>
      </c>
      <c r="B200">
        <v>9</v>
      </c>
      <c r="C200" t="s">
        <v>153</v>
      </c>
      <c r="D200">
        <v>50</v>
      </c>
      <c r="E200" t="s">
        <v>1662</v>
      </c>
    </row>
    <row r="201" spans="1:5" hidden="1">
      <c r="A201" t="s">
        <v>97</v>
      </c>
      <c r="B201">
        <v>9</v>
      </c>
      <c r="C201" t="s">
        <v>205</v>
      </c>
      <c r="D201">
        <v>500</v>
      </c>
      <c r="E201" t="s">
        <v>1662</v>
      </c>
    </row>
    <row r="202" spans="1:5" hidden="1">
      <c r="A202" t="s">
        <v>101</v>
      </c>
      <c r="B202">
        <v>9</v>
      </c>
      <c r="C202" t="s">
        <v>102</v>
      </c>
      <c r="D202">
        <v>200</v>
      </c>
      <c r="E202" t="s">
        <v>1662</v>
      </c>
    </row>
    <row r="203" spans="1:5" hidden="1">
      <c r="A203" t="s">
        <v>85</v>
      </c>
      <c r="B203">
        <v>9</v>
      </c>
      <c r="C203" t="s">
        <v>106</v>
      </c>
      <c r="D203">
        <v>25</v>
      </c>
      <c r="E203" t="s">
        <v>1662</v>
      </c>
    </row>
    <row r="204" spans="1:5" hidden="1">
      <c r="A204" t="s">
        <v>163</v>
      </c>
      <c r="B204">
        <v>9</v>
      </c>
      <c r="C204" t="s">
        <v>206</v>
      </c>
      <c r="D204">
        <v>250</v>
      </c>
      <c r="E204" t="s">
        <v>1662</v>
      </c>
    </row>
    <row r="205" spans="1:5" hidden="1">
      <c r="A205" t="s">
        <v>207</v>
      </c>
      <c r="B205">
        <v>9</v>
      </c>
      <c r="C205" t="s">
        <v>208</v>
      </c>
      <c r="D205">
        <v>1000</v>
      </c>
      <c r="E205" t="s">
        <v>1662</v>
      </c>
    </row>
    <row r="206" spans="1:5" hidden="1">
      <c r="A206" t="s">
        <v>163</v>
      </c>
      <c r="B206">
        <v>9</v>
      </c>
      <c r="C206" t="s">
        <v>209</v>
      </c>
      <c r="D206">
        <v>160</v>
      </c>
      <c r="E206" t="s">
        <v>1662</v>
      </c>
    </row>
    <row r="207" spans="1:5" hidden="1">
      <c r="A207" t="s">
        <v>163</v>
      </c>
      <c r="B207">
        <v>9</v>
      </c>
      <c r="C207" t="s">
        <v>167</v>
      </c>
      <c r="D207">
        <v>60</v>
      </c>
      <c r="E207" t="s">
        <v>1662</v>
      </c>
    </row>
    <row r="208" spans="1:5" hidden="1">
      <c r="A208" t="s">
        <v>207</v>
      </c>
      <c r="B208">
        <v>9</v>
      </c>
      <c r="C208" t="s">
        <v>210</v>
      </c>
      <c r="D208">
        <v>500</v>
      </c>
      <c r="E208" t="s">
        <v>1662</v>
      </c>
    </row>
    <row r="209" spans="1:5" hidden="1">
      <c r="A209" t="s">
        <v>207</v>
      </c>
      <c r="B209">
        <v>9</v>
      </c>
      <c r="C209" t="s">
        <v>211</v>
      </c>
      <c r="D209">
        <v>500</v>
      </c>
      <c r="E209" t="s">
        <v>1662</v>
      </c>
    </row>
    <row r="210" spans="1:5" hidden="1">
      <c r="A210" t="s">
        <v>207</v>
      </c>
      <c r="B210">
        <v>9</v>
      </c>
      <c r="C210" t="s">
        <v>212</v>
      </c>
      <c r="D210">
        <v>500</v>
      </c>
      <c r="E210" t="s">
        <v>1662</v>
      </c>
    </row>
    <row r="211" spans="1:5" hidden="1">
      <c r="A211" t="s">
        <v>207</v>
      </c>
      <c r="B211">
        <v>9</v>
      </c>
      <c r="C211" t="s">
        <v>213</v>
      </c>
      <c r="D211">
        <v>500</v>
      </c>
      <c r="E211" t="s">
        <v>1662</v>
      </c>
    </row>
    <row r="212" spans="1:5" hidden="1">
      <c r="A212" t="s">
        <v>207</v>
      </c>
      <c r="B212">
        <v>9</v>
      </c>
      <c r="C212" t="s">
        <v>214</v>
      </c>
      <c r="D212">
        <v>500</v>
      </c>
      <c r="E212" t="s">
        <v>1662</v>
      </c>
    </row>
    <row r="213" spans="1:5" hidden="1">
      <c r="A213" t="s">
        <v>207</v>
      </c>
      <c r="B213">
        <v>9</v>
      </c>
      <c r="C213" t="s">
        <v>215</v>
      </c>
      <c r="D213">
        <v>500</v>
      </c>
      <c r="E213" t="s">
        <v>1662</v>
      </c>
    </row>
    <row r="214" spans="1:5" hidden="1">
      <c r="A214" t="s">
        <v>207</v>
      </c>
      <c r="B214">
        <v>9</v>
      </c>
      <c r="C214" t="s">
        <v>216</v>
      </c>
      <c r="D214">
        <v>500</v>
      </c>
      <c r="E214" t="s">
        <v>1662</v>
      </c>
    </row>
    <row r="215" spans="1:5" hidden="1">
      <c r="A215" t="s">
        <v>207</v>
      </c>
      <c r="B215">
        <v>9</v>
      </c>
      <c r="C215" t="s">
        <v>217</v>
      </c>
      <c r="D215">
        <v>500</v>
      </c>
      <c r="E215" t="s">
        <v>1662</v>
      </c>
    </row>
    <row r="216" spans="1:5" hidden="1">
      <c r="A216" t="s">
        <v>207</v>
      </c>
      <c r="B216">
        <v>9</v>
      </c>
      <c r="C216" t="s">
        <v>218</v>
      </c>
      <c r="D216">
        <v>500</v>
      </c>
      <c r="E216" t="s">
        <v>1662</v>
      </c>
    </row>
    <row r="217" spans="1:5" hidden="1">
      <c r="A217" t="s">
        <v>207</v>
      </c>
      <c r="B217">
        <v>9</v>
      </c>
      <c r="C217" t="s">
        <v>219</v>
      </c>
      <c r="D217">
        <v>1500</v>
      </c>
      <c r="E217" t="s">
        <v>1662</v>
      </c>
    </row>
    <row r="218" spans="1:5" hidden="1">
      <c r="A218" t="s">
        <v>207</v>
      </c>
      <c r="B218">
        <v>9</v>
      </c>
      <c r="C218" t="s">
        <v>220</v>
      </c>
      <c r="D218">
        <v>500</v>
      </c>
      <c r="E218" t="s">
        <v>1662</v>
      </c>
    </row>
    <row r="219" spans="1:5" hidden="1">
      <c r="A219" t="s">
        <v>207</v>
      </c>
      <c r="B219">
        <v>9</v>
      </c>
      <c r="C219" t="s">
        <v>221</v>
      </c>
      <c r="D219">
        <v>1000</v>
      </c>
      <c r="E219" t="s">
        <v>1662</v>
      </c>
    </row>
    <row r="220" spans="1:5" hidden="1">
      <c r="A220" t="s">
        <v>207</v>
      </c>
      <c r="B220">
        <v>9</v>
      </c>
      <c r="C220" t="s">
        <v>222</v>
      </c>
      <c r="D220">
        <v>500</v>
      </c>
      <c r="E220" t="s">
        <v>1662</v>
      </c>
    </row>
    <row r="221" spans="1:5" hidden="1">
      <c r="A221" t="s">
        <v>207</v>
      </c>
      <c r="B221">
        <v>9</v>
      </c>
      <c r="C221" t="s">
        <v>223</v>
      </c>
      <c r="D221">
        <v>500</v>
      </c>
      <c r="E221" t="s">
        <v>1662</v>
      </c>
    </row>
    <row r="222" spans="1:5" hidden="1">
      <c r="A222" t="s">
        <v>207</v>
      </c>
      <c r="B222">
        <v>9</v>
      </c>
      <c r="C222" t="s">
        <v>224</v>
      </c>
      <c r="D222">
        <v>500</v>
      </c>
      <c r="E222" t="s">
        <v>1662</v>
      </c>
    </row>
    <row r="223" spans="1:5" hidden="1">
      <c r="A223" t="s">
        <v>207</v>
      </c>
      <c r="B223">
        <v>9</v>
      </c>
      <c r="C223" t="s">
        <v>225</v>
      </c>
      <c r="D223">
        <v>500</v>
      </c>
      <c r="E223" t="s">
        <v>1662</v>
      </c>
    </row>
    <row r="224" spans="1:5" hidden="1">
      <c r="A224" t="s">
        <v>207</v>
      </c>
      <c r="B224">
        <v>9</v>
      </c>
      <c r="C224" t="s">
        <v>226</v>
      </c>
      <c r="D224">
        <v>500</v>
      </c>
      <c r="E224" t="s">
        <v>1662</v>
      </c>
    </row>
    <row r="225" spans="1:5" hidden="1">
      <c r="A225" t="s">
        <v>207</v>
      </c>
      <c r="B225">
        <v>9</v>
      </c>
      <c r="C225" t="s">
        <v>227</v>
      </c>
      <c r="D225">
        <v>500</v>
      </c>
      <c r="E225" t="s">
        <v>1662</v>
      </c>
    </row>
    <row r="226" spans="1:5" hidden="1">
      <c r="A226" t="s">
        <v>207</v>
      </c>
      <c r="B226">
        <v>9</v>
      </c>
      <c r="C226" t="s">
        <v>228</v>
      </c>
      <c r="D226">
        <v>500</v>
      </c>
      <c r="E226" t="s">
        <v>1662</v>
      </c>
    </row>
    <row r="227" spans="1:5" hidden="1">
      <c r="A227" t="s">
        <v>207</v>
      </c>
      <c r="B227">
        <v>9</v>
      </c>
      <c r="C227" t="s">
        <v>229</v>
      </c>
      <c r="D227">
        <v>500</v>
      </c>
      <c r="E227" t="s">
        <v>1662</v>
      </c>
    </row>
    <row r="228" spans="1:5" hidden="1">
      <c r="A228" t="s">
        <v>207</v>
      </c>
      <c r="B228">
        <v>9</v>
      </c>
      <c r="C228" t="s">
        <v>230</v>
      </c>
      <c r="D228">
        <v>500</v>
      </c>
      <c r="E228" t="s">
        <v>1662</v>
      </c>
    </row>
    <row r="229" spans="1:5" hidden="1">
      <c r="A229" t="s">
        <v>207</v>
      </c>
      <c r="B229">
        <v>9</v>
      </c>
      <c r="C229" t="s">
        <v>231</v>
      </c>
      <c r="D229">
        <v>500</v>
      </c>
      <c r="E229" t="s">
        <v>1662</v>
      </c>
    </row>
    <row r="230" spans="1:5" hidden="1">
      <c r="A230" t="s">
        <v>207</v>
      </c>
      <c r="B230">
        <v>9</v>
      </c>
      <c r="C230" t="s">
        <v>232</v>
      </c>
      <c r="D230">
        <v>500</v>
      </c>
      <c r="E230" t="s">
        <v>1662</v>
      </c>
    </row>
    <row r="231" spans="1:5" hidden="1">
      <c r="A231" t="s">
        <v>207</v>
      </c>
      <c r="B231">
        <v>9</v>
      </c>
      <c r="C231" t="s">
        <v>233</v>
      </c>
      <c r="D231">
        <v>500</v>
      </c>
      <c r="E231" t="s">
        <v>1662</v>
      </c>
    </row>
    <row r="232" spans="1:5" hidden="1">
      <c r="A232" t="s">
        <v>207</v>
      </c>
      <c r="B232">
        <v>9</v>
      </c>
      <c r="C232" t="s">
        <v>234</v>
      </c>
      <c r="D232">
        <v>500</v>
      </c>
      <c r="E232" t="s">
        <v>1662</v>
      </c>
    </row>
    <row r="233" spans="1:5" hidden="1">
      <c r="A233" t="s">
        <v>207</v>
      </c>
      <c r="B233">
        <v>9</v>
      </c>
      <c r="C233" t="s">
        <v>235</v>
      </c>
      <c r="D233">
        <v>500</v>
      </c>
      <c r="E233" t="s">
        <v>1662</v>
      </c>
    </row>
    <row r="234" spans="1:5" hidden="1">
      <c r="A234" t="s">
        <v>207</v>
      </c>
      <c r="B234">
        <v>9</v>
      </c>
      <c r="C234" t="s">
        <v>236</v>
      </c>
      <c r="D234">
        <v>250</v>
      </c>
      <c r="E234" t="s">
        <v>1662</v>
      </c>
    </row>
    <row r="235" spans="1:5" hidden="1">
      <c r="A235" t="s">
        <v>207</v>
      </c>
      <c r="B235">
        <v>9</v>
      </c>
      <c r="C235" t="s">
        <v>237</v>
      </c>
      <c r="D235">
        <v>250</v>
      </c>
      <c r="E235" t="s">
        <v>1662</v>
      </c>
    </row>
    <row r="236" spans="1:5" hidden="1">
      <c r="A236" t="s">
        <v>207</v>
      </c>
      <c r="B236">
        <v>9</v>
      </c>
      <c r="C236" t="s">
        <v>238</v>
      </c>
      <c r="D236">
        <v>250</v>
      </c>
      <c r="E236" t="s">
        <v>1662</v>
      </c>
    </row>
    <row r="237" spans="1:5" hidden="1">
      <c r="A237" t="s">
        <v>207</v>
      </c>
      <c r="B237">
        <v>9</v>
      </c>
      <c r="C237" t="s">
        <v>239</v>
      </c>
      <c r="D237">
        <v>250</v>
      </c>
      <c r="E237" t="s">
        <v>1662</v>
      </c>
    </row>
    <row r="238" spans="1:5" hidden="1">
      <c r="A238" t="s">
        <v>207</v>
      </c>
      <c r="B238">
        <v>9</v>
      </c>
      <c r="C238" t="s">
        <v>240</v>
      </c>
      <c r="D238">
        <v>250</v>
      </c>
      <c r="E238" t="s">
        <v>1662</v>
      </c>
    </row>
    <row r="239" spans="1:5" hidden="1">
      <c r="A239" t="s">
        <v>207</v>
      </c>
      <c r="B239">
        <v>9</v>
      </c>
      <c r="C239" t="s">
        <v>241</v>
      </c>
      <c r="D239">
        <v>250</v>
      </c>
      <c r="E239" t="s">
        <v>1662</v>
      </c>
    </row>
    <row r="240" spans="1:5" hidden="1">
      <c r="A240" t="s">
        <v>207</v>
      </c>
      <c r="B240">
        <v>9</v>
      </c>
      <c r="C240" t="s">
        <v>242</v>
      </c>
      <c r="D240">
        <v>250</v>
      </c>
      <c r="E240" t="s">
        <v>1662</v>
      </c>
    </row>
    <row r="241" spans="1:5" hidden="1">
      <c r="A241" t="s">
        <v>207</v>
      </c>
      <c r="B241">
        <v>9</v>
      </c>
      <c r="C241" t="s">
        <v>243</v>
      </c>
      <c r="D241">
        <v>250</v>
      </c>
      <c r="E241" t="s">
        <v>1662</v>
      </c>
    </row>
    <row r="242" spans="1:5" hidden="1">
      <c r="A242" t="s">
        <v>207</v>
      </c>
      <c r="B242">
        <v>9</v>
      </c>
      <c r="C242" t="s">
        <v>244</v>
      </c>
      <c r="D242">
        <v>1000</v>
      </c>
      <c r="E242" t="s">
        <v>1662</v>
      </c>
    </row>
    <row r="243" spans="1:5" hidden="1">
      <c r="A243" t="s">
        <v>207</v>
      </c>
      <c r="B243">
        <v>9</v>
      </c>
      <c r="C243" t="s">
        <v>245</v>
      </c>
      <c r="D243">
        <v>1500</v>
      </c>
      <c r="E243" t="s">
        <v>1662</v>
      </c>
    </row>
    <row r="244" spans="1:5" hidden="1">
      <c r="A244" t="s">
        <v>207</v>
      </c>
      <c r="B244">
        <v>9</v>
      </c>
      <c r="C244" t="s">
        <v>246</v>
      </c>
      <c r="D244">
        <v>500</v>
      </c>
      <c r="E244" t="s">
        <v>1662</v>
      </c>
    </row>
    <row r="245" spans="1:5" hidden="1">
      <c r="A245" t="s">
        <v>207</v>
      </c>
      <c r="B245">
        <v>9</v>
      </c>
      <c r="C245" t="s">
        <v>247</v>
      </c>
      <c r="D245">
        <v>500</v>
      </c>
      <c r="E245" t="s">
        <v>1662</v>
      </c>
    </row>
    <row r="246" spans="1:5" hidden="1">
      <c r="A246" t="s">
        <v>207</v>
      </c>
      <c r="B246">
        <v>9</v>
      </c>
      <c r="C246" t="s">
        <v>248</v>
      </c>
      <c r="D246">
        <v>3000</v>
      </c>
      <c r="E246" t="s">
        <v>1662</v>
      </c>
    </row>
    <row r="247" spans="1:5" hidden="1">
      <c r="A247" t="s">
        <v>207</v>
      </c>
      <c r="B247">
        <v>9</v>
      </c>
      <c r="C247" t="s">
        <v>249</v>
      </c>
      <c r="D247">
        <v>11500</v>
      </c>
      <c r="E247" t="s">
        <v>1662</v>
      </c>
    </row>
    <row r="248" spans="1:5" hidden="1">
      <c r="A248" t="s">
        <v>207</v>
      </c>
      <c r="B248">
        <v>9</v>
      </c>
      <c r="C248" t="s">
        <v>250</v>
      </c>
      <c r="D248">
        <v>500</v>
      </c>
      <c r="E248" t="s">
        <v>1662</v>
      </c>
    </row>
    <row r="249" spans="1:5" hidden="1">
      <c r="A249" t="s">
        <v>207</v>
      </c>
      <c r="B249">
        <v>9</v>
      </c>
      <c r="C249" t="s">
        <v>251</v>
      </c>
      <c r="D249">
        <v>500</v>
      </c>
      <c r="E249" t="s">
        <v>1662</v>
      </c>
    </row>
    <row r="250" spans="1:5" hidden="1">
      <c r="A250" t="s">
        <v>207</v>
      </c>
      <c r="B250">
        <v>9</v>
      </c>
      <c r="C250" t="s">
        <v>252</v>
      </c>
      <c r="D250">
        <v>2500</v>
      </c>
      <c r="E250" t="s">
        <v>1662</v>
      </c>
    </row>
    <row r="251" spans="1:5" hidden="1">
      <c r="A251" t="s">
        <v>207</v>
      </c>
      <c r="B251">
        <v>9</v>
      </c>
      <c r="C251" t="s">
        <v>253</v>
      </c>
      <c r="D251">
        <v>2500</v>
      </c>
      <c r="E251" t="s">
        <v>1662</v>
      </c>
    </row>
    <row r="252" spans="1:5" hidden="1">
      <c r="A252" t="s">
        <v>207</v>
      </c>
      <c r="B252">
        <v>9</v>
      </c>
      <c r="C252" t="s">
        <v>254</v>
      </c>
      <c r="D252">
        <v>2500</v>
      </c>
      <c r="E252" t="s">
        <v>1662</v>
      </c>
    </row>
    <row r="253" spans="1:5" hidden="1">
      <c r="A253" t="s">
        <v>207</v>
      </c>
      <c r="B253">
        <v>9</v>
      </c>
      <c r="C253" t="s">
        <v>255</v>
      </c>
      <c r="D253">
        <v>2500</v>
      </c>
      <c r="E253" t="s">
        <v>1662</v>
      </c>
    </row>
    <row r="254" spans="1:5" hidden="1">
      <c r="A254" t="s">
        <v>207</v>
      </c>
      <c r="B254">
        <v>9</v>
      </c>
      <c r="C254" t="s">
        <v>256</v>
      </c>
      <c r="D254">
        <v>1500</v>
      </c>
      <c r="E254" t="s">
        <v>1662</v>
      </c>
    </row>
    <row r="255" spans="1:5" hidden="1">
      <c r="A255" t="s">
        <v>207</v>
      </c>
      <c r="B255">
        <v>9</v>
      </c>
      <c r="C255" t="s">
        <v>257</v>
      </c>
      <c r="D255">
        <v>1000</v>
      </c>
      <c r="E255" t="s">
        <v>1662</v>
      </c>
    </row>
    <row r="256" spans="1:5" hidden="1">
      <c r="A256" t="s">
        <v>207</v>
      </c>
      <c r="B256">
        <v>9</v>
      </c>
      <c r="C256" t="s">
        <v>258</v>
      </c>
      <c r="D256">
        <v>1000</v>
      </c>
      <c r="E256" t="s">
        <v>1662</v>
      </c>
    </row>
    <row r="257" spans="1:5" hidden="1">
      <c r="A257" t="s">
        <v>207</v>
      </c>
      <c r="B257">
        <v>9</v>
      </c>
      <c r="C257" t="s">
        <v>259</v>
      </c>
      <c r="D257">
        <v>500</v>
      </c>
      <c r="E257" t="s">
        <v>1662</v>
      </c>
    </row>
    <row r="258" spans="1:5" hidden="1">
      <c r="A258" t="s">
        <v>207</v>
      </c>
      <c r="B258">
        <v>9</v>
      </c>
      <c r="C258" t="s">
        <v>260</v>
      </c>
      <c r="D258">
        <v>500</v>
      </c>
      <c r="E258" t="s">
        <v>1662</v>
      </c>
    </row>
    <row r="259" spans="1:5" hidden="1">
      <c r="A259" t="s">
        <v>207</v>
      </c>
      <c r="B259">
        <v>9</v>
      </c>
      <c r="C259" t="s">
        <v>261</v>
      </c>
      <c r="D259">
        <v>2000</v>
      </c>
      <c r="E259" t="s">
        <v>1662</v>
      </c>
    </row>
    <row r="260" spans="1:5" hidden="1">
      <c r="A260" t="s">
        <v>207</v>
      </c>
      <c r="B260">
        <v>9</v>
      </c>
      <c r="C260" t="s">
        <v>262</v>
      </c>
      <c r="D260">
        <v>500</v>
      </c>
      <c r="E260" t="s">
        <v>1662</v>
      </c>
    </row>
    <row r="261" spans="1:5" hidden="1">
      <c r="A261" t="s">
        <v>207</v>
      </c>
      <c r="B261">
        <v>9</v>
      </c>
      <c r="C261" t="s">
        <v>263</v>
      </c>
      <c r="D261">
        <v>500</v>
      </c>
      <c r="E261" t="s">
        <v>1662</v>
      </c>
    </row>
    <row r="262" spans="1:5" hidden="1">
      <c r="A262" t="s">
        <v>207</v>
      </c>
      <c r="B262">
        <v>9</v>
      </c>
      <c r="C262" t="s">
        <v>264</v>
      </c>
      <c r="D262">
        <v>500</v>
      </c>
      <c r="E262" t="s">
        <v>1662</v>
      </c>
    </row>
    <row r="263" spans="1:5" hidden="1">
      <c r="A263" t="s">
        <v>207</v>
      </c>
      <c r="B263">
        <v>9</v>
      </c>
      <c r="C263" t="s">
        <v>265</v>
      </c>
      <c r="D263">
        <v>500</v>
      </c>
      <c r="E263" t="s">
        <v>1662</v>
      </c>
    </row>
    <row r="264" spans="1:5" hidden="1">
      <c r="A264" t="s">
        <v>207</v>
      </c>
      <c r="B264">
        <v>9</v>
      </c>
      <c r="C264" t="s">
        <v>266</v>
      </c>
      <c r="D264">
        <v>500</v>
      </c>
      <c r="E264" t="s">
        <v>1662</v>
      </c>
    </row>
    <row r="265" spans="1:5" hidden="1">
      <c r="A265" t="s">
        <v>207</v>
      </c>
      <c r="B265">
        <v>9</v>
      </c>
      <c r="C265" t="s">
        <v>267</v>
      </c>
      <c r="D265">
        <v>500</v>
      </c>
      <c r="E265" t="s">
        <v>1662</v>
      </c>
    </row>
    <row r="266" spans="1:5" hidden="1">
      <c r="A266" t="s">
        <v>207</v>
      </c>
      <c r="B266">
        <v>9</v>
      </c>
      <c r="C266" t="s">
        <v>268</v>
      </c>
      <c r="D266">
        <v>500</v>
      </c>
      <c r="E266" t="s">
        <v>1662</v>
      </c>
    </row>
    <row r="267" spans="1:5" hidden="1">
      <c r="A267" t="s">
        <v>207</v>
      </c>
      <c r="B267">
        <v>9</v>
      </c>
      <c r="C267" t="s">
        <v>269</v>
      </c>
      <c r="D267">
        <v>500</v>
      </c>
      <c r="E267" t="s">
        <v>1662</v>
      </c>
    </row>
    <row r="268" spans="1:5" hidden="1">
      <c r="A268" t="s">
        <v>119</v>
      </c>
      <c r="B268">
        <v>9</v>
      </c>
      <c r="C268" t="s">
        <v>270</v>
      </c>
      <c r="D268">
        <v>540</v>
      </c>
      <c r="E268" t="s">
        <v>1662</v>
      </c>
    </row>
    <row r="269" spans="1:5" hidden="1">
      <c r="A269" t="s">
        <v>9</v>
      </c>
      <c r="B269">
        <v>9</v>
      </c>
      <c r="C269" t="s">
        <v>10</v>
      </c>
      <c r="D269">
        <v>380</v>
      </c>
      <c r="E269" t="s">
        <v>1662</v>
      </c>
    </row>
    <row r="270" spans="1:5" hidden="1">
      <c r="A270" t="s">
        <v>9</v>
      </c>
      <c r="B270">
        <v>9</v>
      </c>
      <c r="C270" t="s">
        <v>271</v>
      </c>
      <c r="D270">
        <v>2205</v>
      </c>
      <c r="E270" t="s">
        <v>1662</v>
      </c>
    </row>
    <row r="271" spans="1:5" hidden="1">
      <c r="A271" t="s">
        <v>9</v>
      </c>
      <c r="B271">
        <v>9</v>
      </c>
      <c r="C271" t="s">
        <v>173</v>
      </c>
      <c r="D271">
        <v>2000</v>
      </c>
      <c r="E271" t="s">
        <v>1662</v>
      </c>
    </row>
    <row r="272" spans="1:5" hidden="1">
      <c r="A272" t="s">
        <v>9</v>
      </c>
      <c r="B272">
        <v>9</v>
      </c>
      <c r="C272" t="s">
        <v>13</v>
      </c>
      <c r="D272">
        <v>1200</v>
      </c>
      <c r="E272" t="s">
        <v>1662</v>
      </c>
    </row>
    <row r="273" spans="1:5" hidden="1">
      <c r="A273" t="s">
        <v>9</v>
      </c>
      <c r="B273">
        <v>9</v>
      </c>
      <c r="C273" t="s">
        <v>74</v>
      </c>
      <c r="D273">
        <v>3000</v>
      </c>
      <c r="E273" t="s">
        <v>1662</v>
      </c>
    </row>
    <row r="274" spans="1:5" hidden="1">
      <c r="A274" t="s">
        <v>87</v>
      </c>
      <c r="B274">
        <v>9</v>
      </c>
      <c r="C274" t="s">
        <v>114</v>
      </c>
      <c r="D274">
        <v>772</v>
      </c>
      <c r="E274" t="s">
        <v>1662</v>
      </c>
    </row>
    <row r="275" spans="1:5" hidden="1">
      <c r="A275" t="s">
        <v>87</v>
      </c>
      <c r="B275">
        <v>9</v>
      </c>
      <c r="C275" t="s">
        <v>115</v>
      </c>
      <c r="D275">
        <v>772</v>
      </c>
      <c r="E275" t="s">
        <v>1662</v>
      </c>
    </row>
    <row r="276" spans="1:5" hidden="1">
      <c r="A276" t="s">
        <v>87</v>
      </c>
      <c r="B276">
        <v>9</v>
      </c>
      <c r="C276" t="s">
        <v>116</v>
      </c>
      <c r="D276">
        <v>772</v>
      </c>
      <c r="E276" t="s">
        <v>1662</v>
      </c>
    </row>
    <row r="277" spans="1:5" hidden="1">
      <c r="A277" t="s">
        <v>87</v>
      </c>
      <c r="B277">
        <v>9</v>
      </c>
      <c r="C277" t="s">
        <v>117</v>
      </c>
      <c r="D277">
        <v>772</v>
      </c>
      <c r="E277" t="s">
        <v>1662</v>
      </c>
    </row>
    <row r="278" spans="1:5" hidden="1">
      <c r="A278" t="s">
        <v>87</v>
      </c>
      <c r="B278">
        <v>9</v>
      </c>
      <c r="C278" t="s">
        <v>118</v>
      </c>
      <c r="D278">
        <v>772</v>
      </c>
      <c r="E278" t="s">
        <v>1662</v>
      </c>
    </row>
    <row r="279" spans="1:5" hidden="1">
      <c r="A279" t="s">
        <v>3</v>
      </c>
      <c r="B279">
        <v>9</v>
      </c>
      <c r="C279" t="s">
        <v>4</v>
      </c>
      <c r="D279">
        <v>1000</v>
      </c>
      <c r="E279" t="s">
        <v>1662</v>
      </c>
    </row>
    <row r="280" spans="1:5" hidden="1">
      <c r="A280" t="s">
        <v>119</v>
      </c>
      <c r="B280">
        <v>9</v>
      </c>
      <c r="C280" t="s">
        <v>182</v>
      </c>
      <c r="D280">
        <v>700</v>
      </c>
      <c r="E280" t="s">
        <v>1662</v>
      </c>
    </row>
    <row r="281" spans="1:5" hidden="1">
      <c r="A281" t="s">
        <v>163</v>
      </c>
      <c r="B281">
        <v>9</v>
      </c>
      <c r="C281" t="s">
        <v>184</v>
      </c>
      <c r="D281">
        <v>340</v>
      </c>
      <c r="E281" t="s">
        <v>1662</v>
      </c>
    </row>
    <row r="282" spans="1:5" hidden="1">
      <c r="A282" t="s">
        <v>163</v>
      </c>
      <c r="B282">
        <v>9</v>
      </c>
      <c r="C282" t="s">
        <v>186</v>
      </c>
      <c r="D282">
        <v>389</v>
      </c>
      <c r="E282" t="s">
        <v>1662</v>
      </c>
    </row>
    <row r="283" spans="1:5" hidden="1">
      <c r="A283" t="s">
        <v>272</v>
      </c>
      <c r="B283">
        <v>9</v>
      </c>
      <c r="C283" t="s">
        <v>273</v>
      </c>
      <c r="D283">
        <v>400</v>
      </c>
      <c r="E283" t="s">
        <v>1662</v>
      </c>
    </row>
    <row r="284" spans="1:5" hidden="1">
      <c r="A284" t="s">
        <v>87</v>
      </c>
      <c r="B284">
        <v>9</v>
      </c>
      <c r="C284" t="s">
        <v>123</v>
      </c>
      <c r="D284">
        <v>772</v>
      </c>
      <c r="E284" t="s">
        <v>1662</v>
      </c>
    </row>
    <row r="285" spans="1:5" hidden="1">
      <c r="A285" t="s">
        <v>87</v>
      </c>
      <c r="B285">
        <v>9</v>
      </c>
      <c r="C285" t="s">
        <v>124</v>
      </c>
      <c r="D285">
        <v>772</v>
      </c>
      <c r="E285" t="s">
        <v>1662</v>
      </c>
    </row>
    <row r="286" spans="1:5" hidden="1">
      <c r="A286" t="s">
        <v>87</v>
      </c>
      <c r="B286">
        <v>9</v>
      </c>
      <c r="C286" t="s">
        <v>125</v>
      </c>
      <c r="D286">
        <v>772</v>
      </c>
      <c r="E286" t="s">
        <v>1662</v>
      </c>
    </row>
    <row r="287" spans="1:5" hidden="1">
      <c r="A287" t="s">
        <v>87</v>
      </c>
      <c r="B287">
        <v>9</v>
      </c>
      <c r="C287" t="s">
        <v>127</v>
      </c>
      <c r="D287">
        <v>772</v>
      </c>
      <c r="E287" t="s">
        <v>1662</v>
      </c>
    </row>
    <row r="288" spans="1:5" hidden="1">
      <c r="A288" t="s">
        <v>87</v>
      </c>
      <c r="B288">
        <v>9</v>
      </c>
      <c r="C288" t="s">
        <v>128</v>
      </c>
      <c r="D288">
        <v>772</v>
      </c>
      <c r="E288" t="s">
        <v>1662</v>
      </c>
    </row>
    <row r="289" spans="1:5" hidden="1">
      <c r="A289" t="s">
        <v>85</v>
      </c>
      <c r="B289">
        <v>9</v>
      </c>
      <c r="C289" t="s">
        <v>189</v>
      </c>
      <c r="D289">
        <v>173</v>
      </c>
      <c r="E289" t="s">
        <v>1662</v>
      </c>
    </row>
    <row r="290" spans="1:5" hidden="1">
      <c r="A290" t="s">
        <v>87</v>
      </c>
      <c r="B290">
        <v>9</v>
      </c>
      <c r="C290" t="s">
        <v>190</v>
      </c>
      <c r="D290">
        <v>965</v>
      </c>
      <c r="E290" t="s">
        <v>1662</v>
      </c>
    </row>
    <row r="291" spans="1:5" hidden="1">
      <c r="A291" t="s">
        <v>85</v>
      </c>
      <c r="B291">
        <v>9</v>
      </c>
      <c r="C291" t="s">
        <v>274</v>
      </c>
      <c r="D291">
        <v>318</v>
      </c>
      <c r="E291" t="s">
        <v>1662</v>
      </c>
    </row>
    <row r="292" spans="1:5" hidden="1">
      <c r="A292" t="s">
        <v>207</v>
      </c>
      <c r="B292">
        <v>9</v>
      </c>
      <c r="C292" t="s">
        <v>275</v>
      </c>
      <c r="D292">
        <v>500</v>
      </c>
      <c r="E292" t="s">
        <v>1662</v>
      </c>
    </row>
    <row r="293" spans="1:5" hidden="1">
      <c r="A293" t="s">
        <v>207</v>
      </c>
      <c r="B293">
        <v>9</v>
      </c>
      <c r="C293" t="s">
        <v>276</v>
      </c>
      <c r="D293">
        <v>500</v>
      </c>
      <c r="E293" t="s">
        <v>1662</v>
      </c>
    </row>
    <row r="294" spans="1:5" hidden="1">
      <c r="A294" t="s">
        <v>85</v>
      </c>
      <c r="B294">
        <v>10</v>
      </c>
      <c r="C294" t="s">
        <v>86</v>
      </c>
      <c r="D294">
        <v>71</v>
      </c>
      <c r="E294" t="s">
        <v>1662</v>
      </c>
    </row>
    <row r="295" spans="1:5" hidden="1">
      <c r="A295" t="s">
        <v>87</v>
      </c>
      <c r="B295">
        <v>10</v>
      </c>
      <c r="C295" t="s">
        <v>138</v>
      </c>
      <c r="D295">
        <v>100</v>
      </c>
      <c r="E295" t="s">
        <v>1662</v>
      </c>
    </row>
    <row r="296" spans="1:5" hidden="1">
      <c r="A296" t="s">
        <v>85</v>
      </c>
      <c r="B296">
        <v>10</v>
      </c>
      <c r="C296" t="s">
        <v>91</v>
      </c>
      <c r="D296">
        <v>200</v>
      </c>
      <c r="E296" t="s">
        <v>1662</v>
      </c>
    </row>
    <row r="297" spans="1:5" hidden="1">
      <c r="A297" t="s">
        <v>139</v>
      </c>
      <c r="B297">
        <v>10</v>
      </c>
      <c r="C297" t="s">
        <v>277</v>
      </c>
      <c r="D297">
        <v>600</v>
      </c>
      <c r="E297" t="s">
        <v>1662</v>
      </c>
    </row>
    <row r="298" spans="1:5" hidden="1">
      <c r="A298" t="s">
        <v>97</v>
      </c>
      <c r="B298">
        <v>10</v>
      </c>
      <c r="C298" t="s">
        <v>98</v>
      </c>
      <c r="D298">
        <v>3000</v>
      </c>
      <c r="E298" t="s">
        <v>1662</v>
      </c>
    </row>
    <row r="299" spans="1:5" hidden="1">
      <c r="A299" t="s">
        <v>85</v>
      </c>
      <c r="B299">
        <v>10</v>
      </c>
      <c r="C299" t="s">
        <v>204</v>
      </c>
      <c r="D299">
        <v>400</v>
      </c>
      <c r="E299" t="s">
        <v>1662</v>
      </c>
    </row>
    <row r="300" spans="1:5" hidden="1">
      <c r="A300" t="s">
        <v>278</v>
      </c>
      <c r="B300">
        <v>10</v>
      </c>
      <c r="C300" t="s">
        <v>279</v>
      </c>
      <c r="D300">
        <v>45</v>
      </c>
      <c r="E300" t="s">
        <v>1662</v>
      </c>
    </row>
    <row r="301" spans="1:5" hidden="1">
      <c r="A301" t="s">
        <v>97</v>
      </c>
      <c r="B301">
        <v>10</v>
      </c>
      <c r="C301" t="s">
        <v>205</v>
      </c>
      <c r="D301">
        <v>300</v>
      </c>
      <c r="E301" t="s">
        <v>1662</v>
      </c>
    </row>
    <row r="302" spans="1:5" hidden="1">
      <c r="A302" t="s">
        <v>97</v>
      </c>
      <c r="B302">
        <v>10</v>
      </c>
      <c r="C302" t="s">
        <v>280</v>
      </c>
      <c r="D302">
        <v>800</v>
      </c>
      <c r="E302" t="s">
        <v>1662</v>
      </c>
    </row>
    <row r="303" spans="1:5" hidden="1">
      <c r="A303" t="s">
        <v>85</v>
      </c>
      <c r="B303">
        <v>10</v>
      </c>
      <c r="C303" t="s">
        <v>281</v>
      </c>
      <c r="D303">
        <v>200</v>
      </c>
      <c r="E303" t="s">
        <v>1662</v>
      </c>
    </row>
    <row r="304" spans="1:5" hidden="1">
      <c r="A304" t="s">
        <v>139</v>
      </c>
      <c r="B304">
        <v>10</v>
      </c>
      <c r="C304" t="s">
        <v>282</v>
      </c>
      <c r="D304">
        <v>700</v>
      </c>
      <c r="E304" t="s">
        <v>1662</v>
      </c>
    </row>
    <row r="305" spans="1:5" hidden="1">
      <c r="A305" t="s">
        <v>85</v>
      </c>
      <c r="B305">
        <v>10</v>
      </c>
      <c r="C305" t="s">
        <v>106</v>
      </c>
      <c r="D305">
        <v>3</v>
      </c>
      <c r="E305" t="s">
        <v>1662</v>
      </c>
    </row>
    <row r="306" spans="1:5" hidden="1">
      <c r="A306" t="s">
        <v>87</v>
      </c>
      <c r="B306">
        <v>10</v>
      </c>
      <c r="C306" t="s">
        <v>283</v>
      </c>
      <c r="D306">
        <v>150</v>
      </c>
      <c r="E306" t="s">
        <v>1662</v>
      </c>
    </row>
    <row r="307" spans="1:5" hidden="1">
      <c r="A307" t="s">
        <v>139</v>
      </c>
      <c r="B307">
        <v>10</v>
      </c>
      <c r="C307" t="s">
        <v>284</v>
      </c>
      <c r="D307">
        <v>1500</v>
      </c>
      <c r="E307" t="s">
        <v>1662</v>
      </c>
    </row>
    <row r="308" spans="1:5" hidden="1">
      <c r="A308" t="s">
        <v>207</v>
      </c>
      <c r="B308">
        <v>10</v>
      </c>
      <c r="C308" t="s">
        <v>285</v>
      </c>
      <c r="D308">
        <v>500</v>
      </c>
      <c r="E308" t="s">
        <v>1662</v>
      </c>
    </row>
    <row r="309" spans="1:5" hidden="1">
      <c r="A309" t="s">
        <v>163</v>
      </c>
      <c r="B309">
        <v>10</v>
      </c>
      <c r="C309" t="s">
        <v>167</v>
      </c>
      <c r="D309">
        <v>13</v>
      </c>
      <c r="E309" t="s">
        <v>1662</v>
      </c>
    </row>
    <row r="310" spans="1:5" hidden="1">
      <c r="A310" t="s">
        <v>139</v>
      </c>
      <c r="B310">
        <v>10</v>
      </c>
      <c r="C310" t="s">
        <v>286</v>
      </c>
      <c r="D310">
        <v>900</v>
      </c>
      <c r="E310" t="s">
        <v>1662</v>
      </c>
    </row>
    <row r="311" spans="1:5" hidden="1">
      <c r="A311" t="s">
        <v>163</v>
      </c>
      <c r="B311">
        <v>10</v>
      </c>
      <c r="C311" t="s">
        <v>287</v>
      </c>
      <c r="D311">
        <v>16000</v>
      </c>
      <c r="E311" t="s">
        <v>1662</v>
      </c>
    </row>
    <row r="312" spans="1:5" hidden="1">
      <c r="A312" t="s">
        <v>9</v>
      </c>
      <c r="B312">
        <v>10</v>
      </c>
      <c r="C312" t="s">
        <v>67</v>
      </c>
      <c r="D312">
        <v>1920</v>
      </c>
      <c r="E312" t="s">
        <v>1662</v>
      </c>
    </row>
    <row r="313" spans="1:5" hidden="1">
      <c r="A313" t="s">
        <v>9</v>
      </c>
      <c r="B313">
        <v>10</v>
      </c>
      <c r="C313" t="s">
        <v>68</v>
      </c>
      <c r="D313">
        <v>200</v>
      </c>
      <c r="E313" t="s">
        <v>1662</v>
      </c>
    </row>
    <row r="314" spans="1:5" hidden="1">
      <c r="A314" t="s">
        <v>9</v>
      </c>
      <c r="B314">
        <v>10</v>
      </c>
      <c r="C314" t="s">
        <v>69</v>
      </c>
      <c r="D314">
        <v>200</v>
      </c>
      <c r="E314" t="s">
        <v>1662</v>
      </c>
    </row>
    <row r="315" spans="1:5" hidden="1">
      <c r="A315" t="s">
        <v>9</v>
      </c>
      <c r="B315">
        <v>10</v>
      </c>
      <c r="C315" t="s">
        <v>70</v>
      </c>
      <c r="D315">
        <v>200</v>
      </c>
      <c r="E315" t="s">
        <v>1662</v>
      </c>
    </row>
    <row r="316" spans="1:5" hidden="1">
      <c r="A316" t="s">
        <v>9</v>
      </c>
      <c r="B316">
        <v>10</v>
      </c>
      <c r="C316" t="s">
        <v>13</v>
      </c>
      <c r="D316">
        <v>800</v>
      </c>
      <c r="E316" t="s">
        <v>1662</v>
      </c>
    </row>
    <row r="317" spans="1:5" hidden="1">
      <c r="A317" t="s">
        <v>97</v>
      </c>
      <c r="B317">
        <v>10</v>
      </c>
      <c r="C317" t="s">
        <v>113</v>
      </c>
      <c r="D317">
        <v>900</v>
      </c>
      <c r="E317" t="s">
        <v>1662</v>
      </c>
    </row>
    <row r="318" spans="1:5" hidden="1">
      <c r="A318" t="s">
        <v>87</v>
      </c>
      <c r="B318">
        <v>10</v>
      </c>
      <c r="C318" t="s">
        <v>114</v>
      </c>
      <c r="D318">
        <v>57</v>
      </c>
      <c r="E318" t="s">
        <v>1662</v>
      </c>
    </row>
    <row r="319" spans="1:5" hidden="1">
      <c r="A319" t="s">
        <v>87</v>
      </c>
      <c r="B319">
        <v>10</v>
      </c>
      <c r="C319" t="s">
        <v>115</v>
      </c>
      <c r="D319">
        <v>57</v>
      </c>
      <c r="E319" t="s">
        <v>1662</v>
      </c>
    </row>
    <row r="320" spans="1:5" hidden="1">
      <c r="A320" t="s">
        <v>77</v>
      </c>
      <c r="B320">
        <v>10</v>
      </c>
      <c r="C320" t="s">
        <v>78</v>
      </c>
      <c r="D320">
        <v>150</v>
      </c>
      <c r="E320" t="s">
        <v>1662</v>
      </c>
    </row>
    <row r="321" spans="1:5" hidden="1">
      <c r="A321" t="s">
        <v>87</v>
      </c>
      <c r="B321">
        <v>10</v>
      </c>
      <c r="C321" t="s">
        <v>116</v>
      </c>
      <c r="D321">
        <v>57</v>
      </c>
      <c r="E321" t="s">
        <v>1662</v>
      </c>
    </row>
    <row r="322" spans="1:5" hidden="1">
      <c r="A322" t="s">
        <v>87</v>
      </c>
      <c r="B322">
        <v>10</v>
      </c>
      <c r="C322" t="s">
        <v>117</v>
      </c>
      <c r="D322">
        <v>57</v>
      </c>
      <c r="E322" t="s">
        <v>1662</v>
      </c>
    </row>
    <row r="323" spans="1:5" hidden="1">
      <c r="A323" t="s">
        <v>87</v>
      </c>
      <c r="B323">
        <v>10</v>
      </c>
      <c r="C323" t="s">
        <v>118</v>
      </c>
      <c r="D323">
        <v>57</v>
      </c>
      <c r="E323" t="s">
        <v>1662</v>
      </c>
    </row>
    <row r="324" spans="1:5" hidden="1">
      <c r="A324" t="s">
        <v>288</v>
      </c>
      <c r="B324">
        <v>10</v>
      </c>
      <c r="C324" t="s">
        <v>120</v>
      </c>
      <c r="D324">
        <v>850</v>
      </c>
      <c r="E324" t="s">
        <v>1662</v>
      </c>
    </row>
    <row r="325" spans="1:5" hidden="1">
      <c r="A325" t="s">
        <v>197</v>
      </c>
      <c r="B325">
        <v>10</v>
      </c>
      <c r="C325" t="s">
        <v>198</v>
      </c>
      <c r="D325">
        <v>148</v>
      </c>
      <c r="E325" t="s">
        <v>1662</v>
      </c>
    </row>
    <row r="326" spans="1:5" hidden="1">
      <c r="A326" t="s">
        <v>97</v>
      </c>
      <c r="B326">
        <v>10</v>
      </c>
      <c r="C326" t="s">
        <v>121</v>
      </c>
      <c r="D326">
        <v>1000</v>
      </c>
      <c r="E326" t="s">
        <v>1662</v>
      </c>
    </row>
    <row r="327" spans="1:5" hidden="1">
      <c r="A327" t="s">
        <v>289</v>
      </c>
      <c r="B327">
        <v>10</v>
      </c>
      <c r="C327" t="s">
        <v>290</v>
      </c>
      <c r="D327">
        <v>1800</v>
      </c>
      <c r="E327" t="s">
        <v>1662</v>
      </c>
    </row>
    <row r="328" spans="1:5" hidden="1">
      <c r="A328" t="s">
        <v>291</v>
      </c>
      <c r="B328">
        <v>10</v>
      </c>
      <c r="C328" t="s">
        <v>292</v>
      </c>
      <c r="D328">
        <v>800</v>
      </c>
      <c r="E328" t="s">
        <v>1662</v>
      </c>
    </row>
    <row r="329" spans="1:5" hidden="1">
      <c r="A329" t="s">
        <v>291</v>
      </c>
      <c r="B329">
        <v>10</v>
      </c>
      <c r="C329" t="s">
        <v>293</v>
      </c>
      <c r="D329">
        <v>800</v>
      </c>
      <c r="E329" t="s">
        <v>1662</v>
      </c>
    </row>
    <row r="330" spans="1:5" hidden="1">
      <c r="A330" t="s">
        <v>291</v>
      </c>
      <c r="B330">
        <v>10</v>
      </c>
      <c r="C330" t="s">
        <v>294</v>
      </c>
      <c r="D330">
        <v>800</v>
      </c>
      <c r="E330" t="s">
        <v>1662</v>
      </c>
    </row>
    <row r="331" spans="1:5" hidden="1">
      <c r="A331" t="s">
        <v>291</v>
      </c>
      <c r="B331">
        <v>10</v>
      </c>
      <c r="C331" t="s">
        <v>295</v>
      </c>
      <c r="D331">
        <v>800</v>
      </c>
      <c r="E331" t="s">
        <v>1662</v>
      </c>
    </row>
    <row r="332" spans="1:5" hidden="1">
      <c r="A332" t="s">
        <v>163</v>
      </c>
      <c r="B332">
        <v>10</v>
      </c>
      <c r="C332" t="s">
        <v>184</v>
      </c>
      <c r="D332">
        <v>320</v>
      </c>
      <c r="E332" t="s">
        <v>1662</v>
      </c>
    </row>
    <row r="333" spans="1:5" hidden="1">
      <c r="A333" t="s">
        <v>163</v>
      </c>
      <c r="B333">
        <v>10</v>
      </c>
      <c r="C333" t="s">
        <v>186</v>
      </c>
      <c r="D333">
        <v>180</v>
      </c>
      <c r="E333" t="s">
        <v>1662</v>
      </c>
    </row>
    <row r="334" spans="1:5" hidden="1">
      <c r="A334" t="s">
        <v>139</v>
      </c>
      <c r="B334">
        <v>10</v>
      </c>
      <c r="C334" t="s">
        <v>296</v>
      </c>
      <c r="D334">
        <v>10200</v>
      </c>
      <c r="E334" t="s">
        <v>1662</v>
      </c>
    </row>
    <row r="335" spans="1:5" hidden="1">
      <c r="A335" t="s">
        <v>87</v>
      </c>
      <c r="B335">
        <v>10</v>
      </c>
      <c r="C335" t="s">
        <v>123</v>
      </c>
      <c r="D335">
        <v>57</v>
      </c>
      <c r="E335" t="s">
        <v>1662</v>
      </c>
    </row>
    <row r="336" spans="1:5" hidden="1">
      <c r="A336" t="s">
        <v>87</v>
      </c>
      <c r="B336">
        <v>10</v>
      </c>
      <c r="C336" t="s">
        <v>124</v>
      </c>
      <c r="D336">
        <v>57</v>
      </c>
      <c r="E336" t="s">
        <v>1662</v>
      </c>
    </row>
    <row r="337" spans="1:5" hidden="1">
      <c r="A337" t="s">
        <v>87</v>
      </c>
      <c r="B337">
        <v>10</v>
      </c>
      <c r="C337" t="s">
        <v>125</v>
      </c>
      <c r="D337">
        <v>57</v>
      </c>
      <c r="E337" t="s">
        <v>1662</v>
      </c>
    </row>
    <row r="338" spans="1:5" hidden="1">
      <c r="A338" t="s">
        <v>87</v>
      </c>
      <c r="B338">
        <v>10</v>
      </c>
      <c r="C338" t="s">
        <v>127</v>
      </c>
      <c r="D338">
        <v>57</v>
      </c>
      <c r="E338" t="s">
        <v>1662</v>
      </c>
    </row>
    <row r="339" spans="1:5" hidden="1">
      <c r="A339" t="s">
        <v>87</v>
      </c>
      <c r="B339">
        <v>10</v>
      </c>
      <c r="C339" t="s">
        <v>128</v>
      </c>
      <c r="D339">
        <v>57</v>
      </c>
      <c r="E339" t="s">
        <v>1662</v>
      </c>
    </row>
    <row r="340" spans="1:5" hidden="1">
      <c r="A340" t="s">
        <v>85</v>
      </c>
      <c r="B340">
        <v>10</v>
      </c>
      <c r="C340" t="s">
        <v>189</v>
      </c>
      <c r="D340">
        <v>87</v>
      </c>
      <c r="E340" t="s">
        <v>1662</v>
      </c>
    </row>
    <row r="341" spans="1:5" hidden="1">
      <c r="A341" t="s">
        <v>87</v>
      </c>
      <c r="B341">
        <v>10</v>
      </c>
      <c r="C341" t="s">
        <v>190</v>
      </c>
      <c r="D341">
        <v>245</v>
      </c>
      <c r="E341" t="s">
        <v>1662</v>
      </c>
    </row>
    <row r="342" spans="1:5" hidden="1">
      <c r="A342" t="s">
        <v>151</v>
      </c>
      <c r="B342">
        <v>10</v>
      </c>
      <c r="C342" t="s">
        <v>193</v>
      </c>
      <c r="D342">
        <v>72</v>
      </c>
      <c r="E342" t="s">
        <v>1662</v>
      </c>
    </row>
    <row r="343" spans="1:5" hidden="1">
      <c r="A343" t="s">
        <v>101</v>
      </c>
      <c r="B343">
        <v>10</v>
      </c>
      <c r="C343" t="s">
        <v>129</v>
      </c>
      <c r="D343">
        <v>125</v>
      </c>
      <c r="E343" t="s">
        <v>1662</v>
      </c>
    </row>
    <row r="344" spans="1:5" hidden="1">
      <c r="A344" t="s">
        <v>85</v>
      </c>
      <c r="B344">
        <v>11</v>
      </c>
      <c r="C344" t="s">
        <v>86</v>
      </c>
      <c r="D344">
        <v>78</v>
      </c>
      <c r="E344" t="s">
        <v>1662</v>
      </c>
    </row>
    <row r="345" spans="1:5" hidden="1">
      <c r="A345" t="s">
        <v>297</v>
      </c>
      <c r="B345">
        <v>11</v>
      </c>
      <c r="C345" t="s">
        <v>298</v>
      </c>
      <c r="D345">
        <v>1000</v>
      </c>
      <c r="E345" t="s">
        <v>1662</v>
      </c>
    </row>
    <row r="346" spans="1:5" hidden="1">
      <c r="A346" t="s">
        <v>297</v>
      </c>
      <c r="B346">
        <v>11</v>
      </c>
      <c r="C346" t="s">
        <v>299</v>
      </c>
      <c r="D346">
        <v>900</v>
      </c>
      <c r="E346" t="s">
        <v>1662</v>
      </c>
    </row>
    <row r="347" spans="1:5" hidden="1">
      <c r="A347" t="s">
        <v>300</v>
      </c>
      <c r="B347">
        <v>11</v>
      </c>
      <c r="C347" t="s">
        <v>301</v>
      </c>
      <c r="D347">
        <v>1550</v>
      </c>
      <c r="E347" t="s">
        <v>1662</v>
      </c>
    </row>
    <row r="348" spans="1:5" hidden="1">
      <c r="A348" t="s">
        <v>85</v>
      </c>
      <c r="B348">
        <v>11</v>
      </c>
      <c r="C348" t="s">
        <v>302</v>
      </c>
      <c r="D348">
        <v>520</v>
      </c>
      <c r="E348" t="s">
        <v>1662</v>
      </c>
    </row>
    <row r="349" spans="1:5" hidden="1">
      <c r="A349" t="s">
        <v>87</v>
      </c>
      <c r="B349">
        <v>11</v>
      </c>
      <c r="C349" t="s">
        <v>138</v>
      </c>
      <c r="D349">
        <v>5</v>
      </c>
      <c r="E349" t="s">
        <v>1662</v>
      </c>
    </row>
    <row r="350" spans="1:5" hidden="1">
      <c r="A350" t="s">
        <v>297</v>
      </c>
      <c r="B350">
        <v>11</v>
      </c>
      <c r="C350" t="s">
        <v>303</v>
      </c>
      <c r="D350">
        <v>700</v>
      </c>
      <c r="E350" t="s">
        <v>1662</v>
      </c>
    </row>
    <row r="351" spans="1:5" hidden="1">
      <c r="A351" t="s">
        <v>297</v>
      </c>
      <c r="B351">
        <v>11</v>
      </c>
      <c r="C351" t="s">
        <v>304</v>
      </c>
      <c r="D351">
        <v>1000</v>
      </c>
      <c r="E351" t="s">
        <v>1662</v>
      </c>
    </row>
    <row r="352" spans="1:5" hidden="1">
      <c r="A352" t="s">
        <v>305</v>
      </c>
      <c r="B352">
        <v>11</v>
      </c>
      <c r="C352" t="s">
        <v>306</v>
      </c>
      <c r="D352">
        <v>1000</v>
      </c>
      <c r="E352" t="s">
        <v>1662</v>
      </c>
    </row>
    <row r="353" spans="1:5" hidden="1">
      <c r="A353" t="s">
        <v>305</v>
      </c>
      <c r="B353">
        <v>11</v>
      </c>
      <c r="C353" t="s">
        <v>307</v>
      </c>
      <c r="D353">
        <v>2000</v>
      </c>
      <c r="E353" t="s">
        <v>1662</v>
      </c>
    </row>
    <row r="354" spans="1:5" hidden="1">
      <c r="A354" t="s">
        <v>194</v>
      </c>
      <c r="B354">
        <v>11</v>
      </c>
      <c r="C354" t="s">
        <v>195</v>
      </c>
      <c r="D354">
        <v>300</v>
      </c>
      <c r="E354" t="s">
        <v>1662</v>
      </c>
    </row>
    <row r="355" spans="1:5" hidden="1">
      <c r="A355" t="s">
        <v>85</v>
      </c>
      <c r="B355">
        <v>11</v>
      </c>
      <c r="C355" t="s">
        <v>204</v>
      </c>
      <c r="D355">
        <v>500</v>
      </c>
      <c r="E355" t="s">
        <v>1662</v>
      </c>
    </row>
    <row r="356" spans="1:5" hidden="1">
      <c r="A356" t="s">
        <v>53</v>
      </c>
      <c r="B356">
        <v>11</v>
      </c>
      <c r="C356" t="s">
        <v>56</v>
      </c>
      <c r="D356">
        <v>200</v>
      </c>
      <c r="E356" t="s">
        <v>1662</v>
      </c>
    </row>
    <row r="357" spans="1:5" hidden="1">
      <c r="A357" t="s">
        <v>305</v>
      </c>
      <c r="B357">
        <v>11</v>
      </c>
      <c r="C357" t="s">
        <v>308</v>
      </c>
      <c r="D357">
        <v>500</v>
      </c>
      <c r="E357" t="s">
        <v>1662</v>
      </c>
    </row>
    <row r="358" spans="1:5" hidden="1">
      <c r="A358" t="s">
        <v>85</v>
      </c>
      <c r="B358">
        <v>11</v>
      </c>
      <c r="C358" t="s">
        <v>281</v>
      </c>
      <c r="D358">
        <v>350</v>
      </c>
      <c r="E358" t="s">
        <v>1662</v>
      </c>
    </row>
    <row r="359" spans="1:5" hidden="1">
      <c r="A359" t="s">
        <v>85</v>
      </c>
      <c r="B359">
        <v>11</v>
      </c>
      <c r="C359" t="s">
        <v>106</v>
      </c>
      <c r="D359">
        <v>14</v>
      </c>
      <c r="E359" t="s">
        <v>1662</v>
      </c>
    </row>
    <row r="360" spans="1:5" hidden="1">
      <c r="A360" t="s">
        <v>87</v>
      </c>
      <c r="B360">
        <v>11</v>
      </c>
      <c r="C360" t="s">
        <v>162</v>
      </c>
      <c r="D360">
        <v>5</v>
      </c>
      <c r="E360" t="s">
        <v>1662</v>
      </c>
    </row>
    <row r="361" spans="1:5" hidden="1">
      <c r="A361" t="s">
        <v>7</v>
      </c>
      <c r="B361">
        <v>11</v>
      </c>
      <c r="C361" t="s">
        <v>8</v>
      </c>
      <c r="D361">
        <v>504</v>
      </c>
      <c r="E361" t="s">
        <v>1662</v>
      </c>
    </row>
    <row r="362" spans="1:5" hidden="1">
      <c r="A362" t="s">
        <v>9</v>
      </c>
      <c r="B362">
        <v>11</v>
      </c>
      <c r="C362" t="s">
        <v>10</v>
      </c>
      <c r="D362">
        <v>260</v>
      </c>
      <c r="E362" t="s">
        <v>1662</v>
      </c>
    </row>
    <row r="363" spans="1:5" hidden="1">
      <c r="A363" t="s">
        <v>109</v>
      </c>
      <c r="B363">
        <v>11</v>
      </c>
      <c r="C363" t="s">
        <v>110</v>
      </c>
      <c r="D363">
        <v>2230</v>
      </c>
      <c r="E363" t="s">
        <v>1662</v>
      </c>
    </row>
    <row r="364" spans="1:5" hidden="1">
      <c r="A364" t="s">
        <v>109</v>
      </c>
      <c r="B364">
        <v>11</v>
      </c>
      <c r="C364" t="s">
        <v>111</v>
      </c>
      <c r="D364">
        <v>680</v>
      </c>
      <c r="E364" t="s">
        <v>1662</v>
      </c>
    </row>
    <row r="365" spans="1:5" hidden="1">
      <c r="A365" t="s">
        <v>109</v>
      </c>
      <c r="B365">
        <v>11</v>
      </c>
      <c r="C365" t="s">
        <v>309</v>
      </c>
      <c r="D365">
        <v>500</v>
      </c>
      <c r="E365" t="s">
        <v>1662</v>
      </c>
    </row>
    <row r="366" spans="1:5" hidden="1">
      <c r="A366" t="s">
        <v>109</v>
      </c>
      <c r="B366">
        <v>11</v>
      </c>
      <c r="C366" t="s">
        <v>76</v>
      </c>
      <c r="D366">
        <v>500</v>
      </c>
      <c r="E366" t="s">
        <v>1662</v>
      </c>
    </row>
    <row r="367" spans="1:5" hidden="1">
      <c r="A367" t="s">
        <v>87</v>
      </c>
      <c r="B367">
        <v>11</v>
      </c>
      <c r="C367" t="s">
        <v>114</v>
      </c>
      <c r="D367">
        <v>360</v>
      </c>
      <c r="E367" t="s">
        <v>1662</v>
      </c>
    </row>
    <row r="368" spans="1:5" hidden="1">
      <c r="A368" t="s">
        <v>87</v>
      </c>
      <c r="B368">
        <v>11</v>
      </c>
      <c r="C368" t="s">
        <v>115</v>
      </c>
      <c r="D368">
        <v>360</v>
      </c>
      <c r="E368" t="s">
        <v>1662</v>
      </c>
    </row>
    <row r="369" spans="1:5" hidden="1">
      <c r="A369" t="s">
        <v>310</v>
      </c>
      <c r="B369">
        <v>11</v>
      </c>
      <c r="C369" t="s">
        <v>78</v>
      </c>
      <c r="D369">
        <v>1000</v>
      </c>
      <c r="E369" t="s">
        <v>1662</v>
      </c>
    </row>
    <row r="370" spans="1:5" hidden="1">
      <c r="A370" t="s">
        <v>77</v>
      </c>
      <c r="B370">
        <v>11</v>
      </c>
      <c r="C370" t="s">
        <v>78</v>
      </c>
      <c r="D370">
        <v>150</v>
      </c>
      <c r="E370" t="s">
        <v>1662</v>
      </c>
    </row>
    <row r="371" spans="1:5" hidden="1">
      <c r="A371" t="s">
        <v>87</v>
      </c>
      <c r="B371">
        <v>11</v>
      </c>
      <c r="C371" t="s">
        <v>116</v>
      </c>
      <c r="D371">
        <v>360</v>
      </c>
      <c r="E371" t="s">
        <v>1662</v>
      </c>
    </row>
    <row r="372" spans="1:5" hidden="1">
      <c r="A372" t="s">
        <v>87</v>
      </c>
      <c r="B372">
        <v>11</v>
      </c>
      <c r="C372" t="s">
        <v>117</v>
      </c>
      <c r="D372">
        <v>360</v>
      </c>
      <c r="E372" t="s">
        <v>1662</v>
      </c>
    </row>
    <row r="373" spans="1:5" hidden="1">
      <c r="A373" t="s">
        <v>87</v>
      </c>
      <c r="B373">
        <v>11</v>
      </c>
      <c r="C373" t="s">
        <v>118</v>
      </c>
      <c r="D373">
        <v>360</v>
      </c>
      <c r="E373" t="s">
        <v>1662</v>
      </c>
    </row>
    <row r="374" spans="1:5" hidden="1">
      <c r="A374" t="s">
        <v>79</v>
      </c>
      <c r="B374">
        <v>11</v>
      </c>
      <c r="C374" t="s">
        <v>80</v>
      </c>
      <c r="D374">
        <v>225</v>
      </c>
      <c r="E374" t="s">
        <v>1662</v>
      </c>
    </row>
    <row r="375" spans="1:5" hidden="1">
      <c r="A375" t="s">
        <v>79</v>
      </c>
      <c r="B375">
        <v>11</v>
      </c>
      <c r="C375" t="s">
        <v>311</v>
      </c>
      <c r="D375">
        <v>1000</v>
      </c>
      <c r="E375" t="s">
        <v>1662</v>
      </c>
    </row>
    <row r="376" spans="1:5" hidden="1">
      <c r="A376" t="s">
        <v>79</v>
      </c>
      <c r="B376">
        <v>11</v>
      </c>
      <c r="C376" t="s">
        <v>312</v>
      </c>
      <c r="D376">
        <v>325</v>
      </c>
      <c r="E376" t="s">
        <v>1662</v>
      </c>
    </row>
    <row r="377" spans="1:5" hidden="1">
      <c r="A377" t="s">
        <v>313</v>
      </c>
      <c r="B377">
        <v>11</v>
      </c>
      <c r="C377" t="s">
        <v>314</v>
      </c>
      <c r="D377">
        <v>1300</v>
      </c>
      <c r="E377" t="s">
        <v>1662</v>
      </c>
    </row>
    <row r="378" spans="1:5" hidden="1">
      <c r="A378" t="s">
        <v>313</v>
      </c>
      <c r="B378">
        <v>11</v>
      </c>
      <c r="C378" t="s">
        <v>315</v>
      </c>
      <c r="D378">
        <v>1300</v>
      </c>
      <c r="E378" t="s">
        <v>1662</v>
      </c>
    </row>
    <row r="379" spans="1:5" hidden="1">
      <c r="A379" t="s">
        <v>313</v>
      </c>
      <c r="B379">
        <v>11</v>
      </c>
      <c r="C379" t="s">
        <v>316</v>
      </c>
      <c r="D379">
        <v>2600</v>
      </c>
      <c r="E379" t="s">
        <v>1662</v>
      </c>
    </row>
    <row r="380" spans="1:5" hidden="1">
      <c r="A380" t="s">
        <v>313</v>
      </c>
      <c r="B380">
        <v>11</v>
      </c>
      <c r="C380" t="s">
        <v>317</v>
      </c>
      <c r="D380">
        <v>1300</v>
      </c>
      <c r="E380" t="s">
        <v>1662</v>
      </c>
    </row>
    <row r="381" spans="1:5" hidden="1">
      <c r="A381" t="s">
        <v>313</v>
      </c>
      <c r="B381">
        <v>11</v>
      </c>
      <c r="C381" t="s">
        <v>318</v>
      </c>
      <c r="D381">
        <v>1300</v>
      </c>
      <c r="E381" t="s">
        <v>1662</v>
      </c>
    </row>
    <row r="382" spans="1:5" hidden="1">
      <c r="A382" t="s">
        <v>79</v>
      </c>
      <c r="B382">
        <v>11</v>
      </c>
      <c r="C382" t="s">
        <v>183</v>
      </c>
      <c r="D382">
        <v>375</v>
      </c>
      <c r="E382" t="s">
        <v>1662</v>
      </c>
    </row>
    <row r="383" spans="1:5" hidden="1">
      <c r="A383" t="s">
        <v>163</v>
      </c>
      <c r="B383">
        <v>11</v>
      </c>
      <c r="C383" t="s">
        <v>184</v>
      </c>
      <c r="D383">
        <v>150</v>
      </c>
      <c r="E383" t="s">
        <v>1662</v>
      </c>
    </row>
    <row r="384" spans="1:5" hidden="1">
      <c r="A384" t="s">
        <v>163</v>
      </c>
      <c r="B384">
        <v>11</v>
      </c>
      <c r="C384" t="s">
        <v>186</v>
      </c>
      <c r="D384">
        <v>100</v>
      </c>
      <c r="E384" t="s">
        <v>1662</v>
      </c>
    </row>
    <row r="385" spans="1:5" hidden="1">
      <c r="A385" t="s">
        <v>310</v>
      </c>
      <c r="B385">
        <v>11</v>
      </c>
      <c r="C385" t="s">
        <v>319</v>
      </c>
      <c r="D385">
        <v>1000</v>
      </c>
      <c r="E385" t="s">
        <v>1662</v>
      </c>
    </row>
    <row r="386" spans="1:5" hidden="1">
      <c r="A386" t="s">
        <v>272</v>
      </c>
      <c r="B386">
        <v>11</v>
      </c>
      <c r="C386" t="s">
        <v>273</v>
      </c>
      <c r="D386">
        <v>600</v>
      </c>
      <c r="E386" t="s">
        <v>1662</v>
      </c>
    </row>
    <row r="387" spans="1:5" hidden="1">
      <c r="A387" t="s">
        <v>87</v>
      </c>
      <c r="B387">
        <v>11</v>
      </c>
      <c r="C387" t="s">
        <v>123</v>
      </c>
      <c r="D387">
        <v>360</v>
      </c>
      <c r="E387" t="s">
        <v>1662</v>
      </c>
    </row>
    <row r="388" spans="1:5" hidden="1">
      <c r="A388" t="s">
        <v>87</v>
      </c>
      <c r="B388">
        <v>11</v>
      </c>
      <c r="C388" t="s">
        <v>124</v>
      </c>
      <c r="D388">
        <v>360</v>
      </c>
      <c r="E388" t="s">
        <v>1662</v>
      </c>
    </row>
    <row r="389" spans="1:5" hidden="1">
      <c r="A389" t="s">
        <v>87</v>
      </c>
      <c r="B389">
        <v>11</v>
      </c>
      <c r="C389" t="s">
        <v>125</v>
      </c>
      <c r="D389">
        <v>360</v>
      </c>
      <c r="E389" t="s">
        <v>1662</v>
      </c>
    </row>
    <row r="390" spans="1:5" hidden="1">
      <c r="A390" t="s">
        <v>87</v>
      </c>
      <c r="B390">
        <v>11</v>
      </c>
      <c r="C390" t="s">
        <v>127</v>
      </c>
      <c r="D390">
        <v>360</v>
      </c>
      <c r="E390" t="s">
        <v>1662</v>
      </c>
    </row>
    <row r="391" spans="1:5" hidden="1">
      <c r="A391" t="s">
        <v>87</v>
      </c>
      <c r="B391">
        <v>11</v>
      </c>
      <c r="C391" t="s">
        <v>128</v>
      </c>
      <c r="D391">
        <v>360</v>
      </c>
      <c r="E391" t="s">
        <v>1662</v>
      </c>
    </row>
    <row r="392" spans="1:5" hidden="1">
      <c r="A392" t="s">
        <v>85</v>
      </c>
      <c r="B392">
        <v>11</v>
      </c>
      <c r="C392" t="s">
        <v>189</v>
      </c>
      <c r="D392">
        <v>150</v>
      </c>
      <c r="E392" t="s">
        <v>1662</v>
      </c>
    </row>
    <row r="393" spans="1:5" hidden="1">
      <c r="A393" t="s">
        <v>87</v>
      </c>
      <c r="B393">
        <v>11</v>
      </c>
      <c r="C393" t="s">
        <v>190</v>
      </c>
      <c r="D393">
        <v>245</v>
      </c>
      <c r="E393" t="s">
        <v>1662</v>
      </c>
    </row>
    <row r="394" spans="1:5" hidden="1">
      <c r="A394" t="s">
        <v>53</v>
      </c>
      <c r="B394">
        <v>11</v>
      </c>
      <c r="C394" t="s">
        <v>320</v>
      </c>
      <c r="D394">
        <v>210</v>
      </c>
      <c r="E394" t="s">
        <v>1662</v>
      </c>
    </row>
    <row r="395" spans="1:5" hidden="1">
      <c r="A395" t="s">
        <v>53</v>
      </c>
      <c r="B395">
        <v>11</v>
      </c>
      <c r="C395" t="s">
        <v>321</v>
      </c>
      <c r="D395">
        <v>220</v>
      </c>
      <c r="E395" t="s">
        <v>1662</v>
      </c>
    </row>
    <row r="396" spans="1:5" hidden="1">
      <c r="A396" t="s">
        <v>322</v>
      </c>
      <c r="B396">
        <v>12</v>
      </c>
      <c r="C396" t="s">
        <v>323</v>
      </c>
      <c r="D396">
        <v>2000</v>
      </c>
      <c r="E396" t="s">
        <v>1662</v>
      </c>
    </row>
    <row r="397" spans="1:5" hidden="1">
      <c r="A397" t="s">
        <v>322</v>
      </c>
      <c r="B397">
        <v>12</v>
      </c>
      <c r="C397" t="s">
        <v>324</v>
      </c>
      <c r="D397">
        <v>2000</v>
      </c>
      <c r="E397" t="s">
        <v>1662</v>
      </c>
    </row>
    <row r="398" spans="1:5" hidden="1">
      <c r="A398" t="s">
        <v>169</v>
      </c>
      <c r="B398">
        <v>13</v>
      </c>
      <c r="C398" t="s">
        <v>325</v>
      </c>
      <c r="D398">
        <v>600</v>
      </c>
      <c r="E398" t="s">
        <v>1662</v>
      </c>
    </row>
    <row r="399" spans="1:5" hidden="1">
      <c r="A399" t="s">
        <v>101</v>
      </c>
      <c r="B399">
        <v>13</v>
      </c>
      <c r="C399" t="s">
        <v>102</v>
      </c>
      <c r="D399">
        <v>200</v>
      </c>
      <c r="E399" t="s">
        <v>1662</v>
      </c>
    </row>
    <row r="400" spans="1:5" hidden="1">
      <c r="A400" t="s">
        <v>326</v>
      </c>
      <c r="B400">
        <v>13</v>
      </c>
      <c r="C400" t="s">
        <v>327</v>
      </c>
      <c r="D400">
        <v>1100</v>
      </c>
      <c r="E400" t="s">
        <v>1662</v>
      </c>
    </row>
    <row r="401" spans="1:5" hidden="1">
      <c r="A401" t="s">
        <v>326</v>
      </c>
      <c r="B401">
        <v>13</v>
      </c>
      <c r="C401" t="s">
        <v>328</v>
      </c>
      <c r="D401">
        <v>1100</v>
      </c>
      <c r="E401" t="s">
        <v>1662</v>
      </c>
    </row>
    <row r="402" spans="1:5" hidden="1">
      <c r="A402" t="s">
        <v>9</v>
      </c>
      <c r="B402">
        <v>13</v>
      </c>
      <c r="C402" t="s">
        <v>10</v>
      </c>
      <c r="D402">
        <v>330</v>
      </c>
      <c r="E402" t="s">
        <v>1662</v>
      </c>
    </row>
    <row r="403" spans="1:5" hidden="1">
      <c r="A403" t="s">
        <v>9</v>
      </c>
      <c r="B403">
        <v>13</v>
      </c>
      <c r="C403" t="s">
        <v>68</v>
      </c>
      <c r="D403">
        <v>600</v>
      </c>
      <c r="E403" t="s">
        <v>1662</v>
      </c>
    </row>
    <row r="404" spans="1:5" hidden="1">
      <c r="A404" t="s">
        <v>9</v>
      </c>
      <c r="B404">
        <v>13</v>
      </c>
      <c r="C404" t="s">
        <v>69</v>
      </c>
      <c r="D404">
        <v>600</v>
      </c>
      <c r="E404" t="s">
        <v>1662</v>
      </c>
    </row>
    <row r="405" spans="1:5" hidden="1">
      <c r="A405" t="s">
        <v>9</v>
      </c>
      <c r="B405">
        <v>13</v>
      </c>
      <c r="C405" t="s">
        <v>70</v>
      </c>
      <c r="D405">
        <v>600</v>
      </c>
      <c r="E405" t="s">
        <v>1662</v>
      </c>
    </row>
    <row r="406" spans="1:5" hidden="1">
      <c r="A406" t="s">
        <v>9</v>
      </c>
      <c r="B406">
        <v>13</v>
      </c>
      <c r="C406" t="s">
        <v>173</v>
      </c>
      <c r="D406">
        <v>1910</v>
      </c>
      <c r="E406" t="s">
        <v>1662</v>
      </c>
    </row>
    <row r="407" spans="1:5" hidden="1">
      <c r="A407" t="s">
        <v>9</v>
      </c>
      <c r="B407">
        <v>13</v>
      </c>
      <c r="C407" t="s">
        <v>13</v>
      </c>
      <c r="D407">
        <v>800</v>
      </c>
      <c r="E407" t="s">
        <v>1662</v>
      </c>
    </row>
    <row r="408" spans="1:5" hidden="1">
      <c r="A408" t="s">
        <v>9</v>
      </c>
      <c r="B408">
        <v>13</v>
      </c>
      <c r="C408" t="s">
        <v>76</v>
      </c>
      <c r="D408">
        <v>400</v>
      </c>
      <c r="E408" t="s">
        <v>1662</v>
      </c>
    </row>
    <row r="409" spans="1:5" hidden="1">
      <c r="A409" t="s">
        <v>101</v>
      </c>
      <c r="B409">
        <v>13</v>
      </c>
      <c r="C409" t="s">
        <v>78</v>
      </c>
      <c r="D409">
        <v>240</v>
      </c>
      <c r="E409" t="s">
        <v>1662</v>
      </c>
    </row>
    <row r="410" spans="1:5" hidden="1">
      <c r="A410" t="s">
        <v>79</v>
      </c>
      <c r="B410">
        <v>13</v>
      </c>
      <c r="C410" t="s">
        <v>329</v>
      </c>
      <c r="D410">
        <v>1000</v>
      </c>
      <c r="E410" t="s">
        <v>1662</v>
      </c>
    </row>
    <row r="411" spans="1:5" hidden="1">
      <c r="A411" t="s">
        <v>101</v>
      </c>
      <c r="B411">
        <v>13</v>
      </c>
      <c r="C411" t="s">
        <v>319</v>
      </c>
      <c r="D411">
        <v>1000</v>
      </c>
      <c r="E411" t="s">
        <v>1662</v>
      </c>
    </row>
    <row r="412" spans="1:5" hidden="1">
      <c r="A412" t="s">
        <v>151</v>
      </c>
      <c r="B412">
        <v>13</v>
      </c>
      <c r="C412" t="s">
        <v>193</v>
      </c>
      <c r="D412">
        <v>102</v>
      </c>
      <c r="E412" t="s">
        <v>1662</v>
      </c>
    </row>
    <row r="413" spans="1:5" hidden="1">
      <c r="A413" t="s">
        <v>101</v>
      </c>
      <c r="B413">
        <v>13</v>
      </c>
      <c r="C413" t="s">
        <v>129</v>
      </c>
      <c r="D413">
        <v>120</v>
      </c>
      <c r="E413" t="s">
        <v>1662</v>
      </c>
    </row>
    <row r="414" spans="1:5" hidden="1">
      <c r="A414" t="s">
        <v>326</v>
      </c>
      <c r="B414">
        <v>13</v>
      </c>
      <c r="C414" t="s">
        <v>330</v>
      </c>
      <c r="D414">
        <v>650</v>
      </c>
      <c r="E414" t="s">
        <v>1662</v>
      </c>
    </row>
    <row r="415" spans="1:5" hidden="1">
      <c r="A415" t="s">
        <v>9</v>
      </c>
      <c r="B415">
        <v>14</v>
      </c>
      <c r="C415" t="s">
        <v>331</v>
      </c>
      <c r="D415">
        <v>4000</v>
      </c>
      <c r="E415" t="s">
        <v>1662</v>
      </c>
    </row>
    <row r="416" spans="1:5" hidden="1">
      <c r="A416" t="s">
        <v>87</v>
      </c>
      <c r="B416">
        <v>14</v>
      </c>
      <c r="C416" t="s">
        <v>199</v>
      </c>
      <c r="D416">
        <v>215</v>
      </c>
      <c r="E416" t="s">
        <v>1662</v>
      </c>
    </row>
    <row r="417" spans="1:5" hidden="1">
      <c r="A417" t="s">
        <v>87</v>
      </c>
      <c r="B417">
        <v>14</v>
      </c>
      <c r="C417" t="s">
        <v>88</v>
      </c>
      <c r="D417">
        <v>200</v>
      </c>
      <c r="E417" t="s">
        <v>1662</v>
      </c>
    </row>
    <row r="418" spans="1:5" hidden="1">
      <c r="A418" t="s">
        <v>87</v>
      </c>
      <c r="B418">
        <v>14</v>
      </c>
      <c r="C418" t="s">
        <v>332</v>
      </c>
      <c r="D418">
        <v>150</v>
      </c>
      <c r="E418" t="s">
        <v>1662</v>
      </c>
    </row>
    <row r="419" spans="1:5" hidden="1">
      <c r="A419" t="s">
        <v>87</v>
      </c>
      <c r="B419">
        <v>14</v>
      </c>
      <c r="C419" t="s">
        <v>333</v>
      </c>
      <c r="D419">
        <v>195</v>
      </c>
      <c r="E419" t="s">
        <v>1662</v>
      </c>
    </row>
    <row r="420" spans="1:5" hidden="1">
      <c r="A420" t="s">
        <v>87</v>
      </c>
      <c r="B420">
        <v>14</v>
      </c>
      <c r="C420" t="s">
        <v>138</v>
      </c>
      <c r="D420">
        <v>200</v>
      </c>
      <c r="E420" t="s">
        <v>1662</v>
      </c>
    </row>
    <row r="421" spans="1:5" hidden="1">
      <c r="A421" t="s">
        <v>157</v>
      </c>
      <c r="B421">
        <v>14</v>
      </c>
      <c r="C421" t="s">
        <v>334</v>
      </c>
      <c r="D421">
        <v>2500</v>
      </c>
      <c r="E421" t="s">
        <v>1662</v>
      </c>
    </row>
    <row r="422" spans="1:5" hidden="1">
      <c r="A422" t="s">
        <v>322</v>
      </c>
      <c r="B422">
        <v>14</v>
      </c>
      <c r="C422" t="s">
        <v>335</v>
      </c>
      <c r="D422">
        <v>1000</v>
      </c>
      <c r="E422" t="s">
        <v>1662</v>
      </c>
    </row>
    <row r="423" spans="1:5" hidden="1">
      <c r="A423" t="s">
        <v>87</v>
      </c>
      <c r="B423">
        <v>14</v>
      </c>
      <c r="C423" t="s">
        <v>156</v>
      </c>
      <c r="D423">
        <v>160</v>
      </c>
      <c r="E423" t="s">
        <v>1662</v>
      </c>
    </row>
    <row r="424" spans="1:5" hidden="1">
      <c r="A424" t="s">
        <v>336</v>
      </c>
      <c r="B424">
        <v>14</v>
      </c>
      <c r="C424" t="s">
        <v>337</v>
      </c>
      <c r="D424">
        <v>553</v>
      </c>
      <c r="E424" t="s">
        <v>1662</v>
      </c>
    </row>
    <row r="425" spans="1:5" hidden="1">
      <c r="A425" t="s">
        <v>157</v>
      </c>
      <c r="B425">
        <v>14</v>
      </c>
      <c r="C425" t="s">
        <v>338</v>
      </c>
      <c r="D425">
        <v>800</v>
      </c>
      <c r="E425" t="s">
        <v>1662</v>
      </c>
    </row>
    <row r="426" spans="1:5" hidden="1">
      <c r="A426" t="s">
        <v>87</v>
      </c>
      <c r="B426">
        <v>14</v>
      </c>
      <c r="C426" t="s">
        <v>162</v>
      </c>
      <c r="D426">
        <v>240</v>
      </c>
      <c r="E426" t="s">
        <v>1662</v>
      </c>
    </row>
    <row r="427" spans="1:5" hidden="1">
      <c r="A427" t="s">
        <v>163</v>
      </c>
      <c r="B427">
        <v>14</v>
      </c>
      <c r="C427" t="s">
        <v>167</v>
      </c>
      <c r="D427">
        <v>20</v>
      </c>
      <c r="E427" t="s">
        <v>1662</v>
      </c>
    </row>
    <row r="428" spans="1:5" hidden="1">
      <c r="A428" t="s">
        <v>163</v>
      </c>
      <c r="B428">
        <v>14</v>
      </c>
      <c r="C428" t="s">
        <v>168</v>
      </c>
      <c r="D428">
        <v>500</v>
      </c>
      <c r="E428" t="s">
        <v>1662</v>
      </c>
    </row>
    <row r="429" spans="1:5" hidden="1">
      <c r="A429" t="s">
        <v>278</v>
      </c>
      <c r="B429">
        <v>14</v>
      </c>
      <c r="C429" t="s">
        <v>339</v>
      </c>
      <c r="D429">
        <v>400</v>
      </c>
      <c r="E429" t="s">
        <v>1662</v>
      </c>
    </row>
    <row r="430" spans="1:5" hidden="1">
      <c r="A430" t="s">
        <v>61</v>
      </c>
      <c r="B430">
        <v>14</v>
      </c>
      <c r="C430" t="s">
        <v>62</v>
      </c>
      <c r="D430">
        <v>1066</v>
      </c>
      <c r="E430" t="s">
        <v>1662</v>
      </c>
    </row>
    <row r="431" spans="1:5" hidden="1">
      <c r="A431" t="s">
        <v>47</v>
      </c>
      <c r="B431">
        <v>14</v>
      </c>
      <c r="C431" t="s">
        <v>12</v>
      </c>
      <c r="D431">
        <v>7000</v>
      </c>
      <c r="E431" t="s">
        <v>1662</v>
      </c>
    </row>
    <row r="432" spans="1:5" hidden="1">
      <c r="A432" t="s">
        <v>47</v>
      </c>
      <c r="B432">
        <v>14</v>
      </c>
      <c r="C432" t="s">
        <v>340</v>
      </c>
      <c r="D432">
        <v>1000</v>
      </c>
      <c r="E432" t="s">
        <v>1662</v>
      </c>
    </row>
    <row r="433" spans="1:5" hidden="1">
      <c r="A433" t="s">
        <v>47</v>
      </c>
      <c r="B433">
        <v>14</v>
      </c>
      <c r="C433" t="s">
        <v>341</v>
      </c>
      <c r="D433">
        <v>1000</v>
      </c>
      <c r="E433" t="s">
        <v>1662</v>
      </c>
    </row>
    <row r="434" spans="1:5" hidden="1">
      <c r="A434" t="s">
        <v>47</v>
      </c>
      <c r="B434">
        <v>14</v>
      </c>
      <c r="C434" t="s">
        <v>342</v>
      </c>
      <c r="D434">
        <v>9500</v>
      </c>
      <c r="E434" t="s">
        <v>1662</v>
      </c>
    </row>
    <row r="435" spans="1:5" hidden="1">
      <c r="A435" t="s">
        <v>47</v>
      </c>
      <c r="B435">
        <v>14</v>
      </c>
      <c r="C435" t="s">
        <v>343</v>
      </c>
      <c r="D435">
        <v>6600</v>
      </c>
      <c r="E435" t="s">
        <v>1662</v>
      </c>
    </row>
    <row r="436" spans="1:5" hidden="1">
      <c r="A436" t="s">
        <v>47</v>
      </c>
      <c r="B436">
        <v>14</v>
      </c>
      <c r="C436" t="s">
        <v>287</v>
      </c>
      <c r="D436">
        <v>4000</v>
      </c>
      <c r="E436" t="s">
        <v>1662</v>
      </c>
    </row>
    <row r="437" spans="1:5" hidden="1">
      <c r="A437" t="s">
        <v>344</v>
      </c>
      <c r="B437">
        <v>14</v>
      </c>
      <c r="C437" t="s">
        <v>287</v>
      </c>
      <c r="D437">
        <v>5000</v>
      </c>
      <c r="E437" t="s">
        <v>1662</v>
      </c>
    </row>
    <row r="438" spans="1:5" hidden="1">
      <c r="A438" t="s">
        <v>9</v>
      </c>
      <c r="B438">
        <v>14</v>
      </c>
      <c r="C438" t="s">
        <v>67</v>
      </c>
      <c r="D438">
        <v>12580</v>
      </c>
      <c r="E438" t="s">
        <v>1662</v>
      </c>
    </row>
    <row r="439" spans="1:5" hidden="1">
      <c r="A439" t="s">
        <v>9</v>
      </c>
      <c r="B439">
        <v>14</v>
      </c>
      <c r="C439" t="s">
        <v>271</v>
      </c>
      <c r="D439">
        <v>1600</v>
      </c>
      <c r="E439" t="s">
        <v>1662</v>
      </c>
    </row>
    <row r="440" spans="1:5" hidden="1">
      <c r="A440" t="s">
        <v>278</v>
      </c>
      <c r="B440">
        <v>14</v>
      </c>
      <c r="C440" t="s">
        <v>345</v>
      </c>
      <c r="D440">
        <v>500</v>
      </c>
      <c r="E440" t="s">
        <v>1662</v>
      </c>
    </row>
    <row r="441" spans="1:5" hidden="1">
      <c r="A441" t="s">
        <v>11</v>
      </c>
      <c r="B441">
        <v>14</v>
      </c>
      <c r="C441" t="s">
        <v>18</v>
      </c>
      <c r="D441">
        <v>4400</v>
      </c>
      <c r="E441" t="s">
        <v>1662</v>
      </c>
    </row>
    <row r="442" spans="1:5" hidden="1">
      <c r="A442" t="s">
        <v>11</v>
      </c>
      <c r="B442">
        <v>14</v>
      </c>
      <c r="C442" t="s">
        <v>25</v>
      </c>
      <c r="D442">
        <v>700</v>
      </c>
      <c r="E442" t="s">
        <v>1662</v>
      </c>
    </row>
    <row r="443" spans="1:5" hidden="1">
      <c r="A443" t="s">
        <v>11</v>
      </c>
      <c r="B443">
        <v>14</v>
      </c>
      <c r="C443" t="s">
        <v>26</v>
      </c>
      <c r="D443">
        <v>779</v>
      </c>
      <c r="E443" t="s">
        <v>1662</v>
      </c>
    </row>
    <row r="444" spans="1:5" hidden="1">
      <c r="A444" t="s">
        <v>11</v>
      </c>
      <c r="B444">
        <v>14</v>
      </c>
      <c r="C444" t="s">
        <v>30</v>
      </c>
      <c r="D444">
        <v>50</v>
      </c>
      <c r="E444" t="s">
        <v>1662</v>
      </c>
    </row>
    <row r="445" spans="1:5" hidden="1">
      <c r="A445" t="s">
        <v>11</v>
      </c>
      <c r="B445">
        <v>14</v>
      </c>
      <c r="C445" t="s">
        <v>36</v>
      </c>
      <c r="D445">
        <v>50</v>
      </c>
      <c r="E445" t="s">
        <v>1662</v>
      </c>
    </row>
    <row r="446" spans="1:5" hidden="1">
      <c r="A446" t="s">
        <v>11</v>
      </c>
      <c r="B446">
        <v>14</v>
      </c>
      <c r="C446" t="s">
        <v>37</v>
      </c>
      <c r="D446">
        <v>250</v>
      </c>
      <c r="E446" t="s">
        <v>1662</v>
      </c>
    </row>
    <row r="447" spans="1:5" hidden="1">
      <c r="A447" t="s">
        <v>11</v>
      </c>
      <c r="B447">
        <v>14</v>
      </c>
      <c r="C447" t="s">
        <v>38</v>
      </c>
      <c r="D447">
        <v>1100</v>
      </c>
      <c r="E447" t="s">
        <v>1662</v>
      </c>
    </row>
    <row r="448" spans="1:5" hidden="1">
      <c r="A448" t="s">
        <v>87</v>
      </c>
      <c r="B448">
        <v>14</v>
      </c>
      <c r="C448" t="s">
        <v>114</v>
      </c>
      <c r="D448">
        <v>72</v>
      </c>
      <c r="E448" t="s">
        <v>1662</v>
      </c>
    </row>
    <row r="449" spans="1:5" hidden="1">
      <c r="A449" t="s">
        <v>87</v>
      </c>
      <c r="B449">
        <v>14</v>
      </c>
      <c r="C449" t="s">
        <v>115</v>
      </c>
      <c r="D449">
        <v>72</v>
      </c>
      <c r="E449" t="s">
        <v>1662</v>
      </c>
    </row>
    <row r="450" spans="1:5" hidden="1">
      <c r="A450" t="s">
        <v>101</v>
      </c>
      <c r="B450">
        <v>14</v>
      </c>
      <c r="C450" t="s">
        <v>78</v>
      </c>
      <c r="D450">
        <v>580</v>
      </c>
      <c r="E450" t="s">
        <v>1662</v>
      </c>
    </row>
    <row r="451" spans="1:5" hidden="1">
      <c r="A451" t="s">
        <v>87</v>
      </c>
      <c r="B451">
        <v>14</v>
      </c>
      <c r="C451" t="s">
        <v>116</v>
      </c>
      <c r="D451">
        <v>72</v>
      </c>
      <c r="E451" t="s">
        <v>1662</v>
      </c>
    </row>
    <row r="452" spans="1:5" hidden="1">
      <c r="A452" t="s">
        <v>87</v>
      </c>
      <c r="B452">
        <v>14</v>
      </c>
      <c r="C452" t="s">
        <v>117</v>
      </c>
      <c r="D452">
        <v>72</v>
      </c>
      <c r="E452" t="s">
        <v>1662</v>
      </c>
    </row>
    <row r="453" spans="1:5" hidden="1">
      <c r="A453" t="s">
        <v>87</v>
      </c>
      <c r="B453">
        <v>14</v>
      </c>
      <c r="C453" t="s">
        <v>118</v>
      </c>
      <c r="D453">
        <v>72</v>
      </c>
      <c r="E453" t="s">
        <v>1662</v>
      </c>
    </row>
    <row r="454" spans="1:5" hidden="1">
      <c r="A454" t="s">
        <v>165</v>
      </c>
      <c r="B454">
        <v>14</v>
      </c>
      <c r="C454" t="s">
        <v>80</v>
      </c>
      <c r="D454">
        <v>450</v>
      </c>
      <c r="E454" t="s">
        <v>1662</v>
      </c>
    </row>
    <row r="455" spans="1:5" hidden="1">
      <c r="A455" t="s">
        <v>61</v>
      </c>
      <c r="B455">
        <v>14</v>
      </c>
      <c r="C455" t="s">
        <v>198</v>
      </c>
      <c r="D455">
        <v>520</v>
      </c>
      <c r="E455" t="s">
        <v>1662</v>
      </c>
    </row>
    <row r="456" spans="1:5" hidden="1">
      <c r="A456" t="s">
        <v>346</v>
      </c>
      <c r="B456">
        <v>14</v>
      </c>
      <c r="C456" t="s">
        <v>347</v>
      </c>
      <c r="D456">
        <v>500</v>
      </c>
      <c r="E456" t="s">
        <v>1662</v>
      </c>
    </row>
    <row r="457" spans="1:5" hidden="1">
      <c r="A457" t="s">
        <v>346</v>
      </c>
      <c r="B457">
        <v>14</v>
      </c>
      <c r="C457" t="s">
        <v>348</v>
      </c>
      <c r="D457">
        <v>500</v>
      </c>
      <c r="E457" t="s">
        <v>1662</v>
      </c>
    </row>
    <row r="458" spans="1:5" hidden="1">
      <c r="A458" t="s">
        <v>163</v>
      </c>
      <c r="B458">
        <v>14</v>
      </c>
      <c r="C458" t="s">
        <v>184</v>
      </c>
      <c r="D458">
        <v>260</v>
      </c>
      <c r="E458" t="s">
        <v>1662</v>
      </c>
    </row>
    <row r="459" spans="1:5" hidden="1">
      <c r="A459" t="s">
        <v>163</v>
      </c>
      <c r="B459">
        <v>14</v>
      </c>
      <c r="C459" t="s">
        <v>185</v>
      </c>
      <c r="D459">
        <v>240</v>
      </c>
      <c r="E459" t="s">
        <v>1662</v>
      </c>
    </row>
    <row r="460" spans="1:5" hidden="1">
      <c r="A460" t="s">
        <v>163</v>
      </c>
      <c r="B460">
        <v>14</v>
      </c>
      <c r="C460" t="s">
        <v>186</v>
      </c>
      <c r="D460">
        <v>205</v>
      </c>
      <c r="E460" t="s">
        <v>1662</v>
      </c>
    </row>
    <row r="461" spans="1:5" hidden="1">
      <c r="A461" t="s">
        <v>101</v>
      </c>
      <c r="B461">
        <v>14</v>
      </c>
      <c r="C461" t="s">
        <v>319</v>
      </c>
      <c r="D461">
        <v>700</v>
      </c>
      <c r="E461" t="s">
        <v>1662</v>
      </c>
    </row>
    <row r="462" spans="1:5" hidden="1">
      <c r="A462" t="s">
        <v>289</v>
      </c>
      <c r="B462">
        <v>14</v>
      </c>
      <c r="C462" t="s">
        <v>349</v>
      </c>
      <c r="D462">
        <v>1700</v>
      </c>
      <c r="E462" t="s">
        <v>1662</v>
      </c>
    </row>
    <row r="463" spans="1:5" hidden="1">
      <c r="A463" t="s">
        <v>87</v>
      </c>
      <c r="B463">
        <v>14</v>
      </c>
      <c r="C463" t="s">
        <v>123</v>
      </c>
      <c r="D463">
        <v>72</v>
      </c>
      <c r="E463" t="s">
        <v>1662</v>
      </c>
    </row>
    <row r="464" spans="1:5" hidden="1">
      <c r="A464" t="s">
        <v>87</v>
      </c>
      <c r="B464">
        <v>14</v>
      </c>
      <c r="C464" t="s">
        <v>124</v>
      </c>
      <c r="D464">
        <v>72</v>
      </c>
      <c r="E464" t="s">
        <v>1662</v>
      </c>
    </row>
    <row r="465" spans="1:5" hidden="1">
      <c r="A465" t="s">
        <v>87</v>
      </c>
      <c r="B465">
        <v>14</v>
      </c>
      <c r="C465" t="s">
        <v>125</v>
      </c>
      <c r="D465">
        <v>72</v>
      </c>
      <c r="E465" t="s">
        <v>1662</v>
      </c>
    </row>
    <row r="466" spans="1:5" hidden="1">
      <c r="A466" t="s">
        <v>87</v>
      </c>
      <c r="B466">
        <v>14</v>
      </c>
      <c r="C466" t="s">
        <v>127</v>
      </c>
      <c r="D466">
        <v>72</v>
      </c>
      <c r="E466" t="s">
        <v>1662</v>
      </c>
    </row>
    <row r="467" spans="1:5" hidden="1">
      <c r="A467" t="s">
        <v>87</v>
      </c>
      <c r="B467">
        <v>14</v>
      </c>
      <c r="C467" t="s">
        <v>128</v>
      </c>
      <c r="D467">
        <v>72</v>
      </c>
      <c r="E467" t="s">
        <v>1662</v>
      </c>
    </row>
    <row r="468" spans="1:5" hidden="1">
      <c r="A468" t="s">
        <v>350</v>
      </c>
      <c r="B468">
        <v>14</v>
      </c>
      <c r="C468" t="s">
        <v>351</v>
      </c>
      <c r="D468">
        <v>250</v>
      </c>
      <c r="E468" t="s">
        <v>1662</v>
      </c>
    </row>
    <row r="469" spans="1:5" hidden="1">
      <c r="A469" t="s">
        <v>350</v>
      </c>
      <c r="B469">
        <v>14</v>
      </c>
      <c r="C469" t="s">
        <v>352</v>
      </c>
      <c r="D469">
        <v>50</v>
      </c>
      <c r="E469" t="s">
        <v>1662</v>
      </c>
    </row>
    <row r="470" spans="1:5" hidden="1">
      <c r="A470" t="s">
        <v>350</v>
      </c>
      <c r="B470">
        <v>14</v>
      </c>
      <c r="C470" t="s">
        <v>353</v>
      </c>
      <c r="D470">
        <v>250</v>
      </c>
      <c r="E470" t="s">
        <v>1662</v>
      </c>
    </row>
    <row r="471" spans="1:5" hidden="1">
      <c r="A471" t="s">
        <v>350</v>
      </c>
      <c r="B471">
        <v>14</v>
      </c>
      <c r="C471" t="s">
        <v>354</v>
      </c>
      <c r="D471">
        <v>50</v>
      </c>
      <c r="E471" t="s">
        <v>1662</v>
      </c>
    </row>
    <row r="472" spans="1:5" hidden="1">
      <c r="A472" t="s">
        <v>350</v>
      </c>
      <c r="B472">
        <v>14</v>
      </c>
      <c r="C472" t="s">
        <v>355</v>
      </c>
      <c r="D472">
        <v>250</v>
      </c>
      <c r="E472" t="s">
        <v>1662</v>
      </c>
    </row>
    <row r="473" spans="1:5" hidden="1">
      <c r="A473" t="s">
        <v>350</v>
      </c>
      <c r="B473">
        <v>14</v>
      </c>
      <c r="C473" t="s">
        <v>356</v>
      </c>
      <c r="D473">
        <v>50</v>
      </c>
      <c r="E473" t="s">
        <v>1662</v>
      </c>
    </row>
    <row r="474" spans="1:5" hidden="1">
      <c r="A474" t="s">
        <v>350</v>
      </c>
      <c r="B474">
        <v>14</v>
      </c>
      <c r="C474" t="s">
        <v>357</v>
      </c>
      <c r="D474">
        <v>250</v>
      </c>
      <c r="E474" t="s">
        <v>1662</v>
      </c>
    </row>
    <row r="475" spans="1:5" hidden="1">
      <c r="A475" t="s">
        <v>350</v>
      </c>
      <c r="B475">
        <v>14</v>
      </c>
      <c r="C475" t="s">
        <v>358</v>
      </c>
      <c r="D475">
        <v>50</v>
      </c>
      <c r="E475" t="s">
        <v>1662</v>
      </c>
    </row>
    <row r="476" spans="1:5" hidden="1">
      <c r="A476" t="s">
        <v>87</v>
      </c>
      <c r="B476">
        <v>14</v>
      </c>
      <c r="C476" t="s">
        <v>130</v>
      </c>
      <c r="D476">
        <v>105</v>
      </c>
      <c r="E476" t="s">
        <v>1662</v>
      </c>
    </row>
    <row r="477" spans="1:5" hidden="1">
      <c r="A477" t="s">
        <v>104</v>
      </c>
      <c r="B477">
        <v>14</v>
      </c>
      <c r="C477" t="s">
        <v>359</v>
      </c>
      <c r="D477">
        <v>500</v>
      </c>
      <c r="E477" t="s">
        <v>1662</v>
      </c>
    </row>
    <row r="478" spans="1:5" hidden="1">
      <c r="A478" t="s">
        <v>350</v>
      </c>
      <c r="B478">
        <v>14</v>
      </c>
      <c r="C478" t="s">
        <v>360</v>
      </c>
      <c r="D478">
        <v>250</v>
      </c>
      <c r="E478" t="s">
        <v>1662</v>
      </c>
    </row>
    <row r="479" spans="1:5" hidden="1">
      <c r="A479" t="s">
        <v>350</v>
      </c>
      <c r="B479">
        <v>14</v>
      </c>
      <c r="C479" t="s">
        <v>361</v>
      </c>
      <c r="D479">
        <v>250</v>
      </c>
      <c r="E479" t="s">
        <v>1662</v>
      </c>
    </row>
    <row r="480" spans="1:5" hidden="1">
      <c r="A480" t="s">
        <v>350</v>
      </c>
      <c r="B480">
        <v>14</v>
      </c>
      <c r="C480" t="s">
        <v>362</v>
      </c>
      <c r="D480">
        <v>50</v>
      </c>
      <c r="E480" t="s">
        <v>1662</v>
      </c>
    </row>
    <row r="481" spans="1:5" hidden="1">
      <c r="A481" t="s">
        <v>350</v>
      </c>
      <c r="B481">
        <v>14</v>
      </c>
      <c r="C481" t="s">
        <v>363</v>
      </c>
      <c r="D481">
        <v>50</v>
      </c>
      <c r="E481" t="s">
        <v>1662</v>
      </c>
    </row>
    <row r="482" spans="1:5" hidden="1">
      <c r="A482" t="s">
        <v>364</v>
      </c>
      <c r="B482">
        <v>16</v>
      </c>
      <c r="C482" t="s">
        <v>365</v>
      </c>
      <c r="D482">
        <v>1600</v>
      </c>
      <c r="E482" t="s">
        <v>1662</v>
      </c>
    </row>
    <row r="483" spans="1:5" hidden="1">
      <c r="A483" t="s">
        <v>364</v>
      </c>
      <c r="B483">
        <v>16</v>
      </c>
      <c r="C483" t="s">
        <v>366</v>
      </c>
      <c r="D483">
        <v>5300</v>
      </c>
      <c r="E483" t="s">
        <v>1662</v>
      </c>
    </row>
    <row r="484" spans="1:5" hidden="1">
      <c r="A484" t="s">
        <v>364</v>
      </c>
      <c r="B484">
        <v>16</v>
      </c>
      <c r="C484" t="s">
        <v>367</v>
      </c>
      <c r="D484">
        <v>900</v>
      </c>
      <c r="E484" t="s">
        <v>1662</v>
      </c>
    </row>
    <row r="485" spans="1:5" hidden="1">
      <c r="A485" t="s">
        <v>364</v>
      </c>
      <c r="B485">
        <v>16</v>
      </c>
      <c r="C485" t="s">
        <v>368</v>
      </c>
      <c r="D485">
        <v>10200</v>
      </c>
      <c r="E485" t="s">
        <v>1662</v>
      </c>
    </row>
    <row r="486" spans="1:5" hidden="1">
      <c r="A486" t="s">
        <v>87</v>
      </c>
      <c r="B486">
        <v>16</v>
      </c>
      <c r="C486" t="s">
        <v>199</v>
      </c>
      <c r="D486">
        <v>200</v>
      </c>
      <c r="E486" t="s">
        <v>1662</v>
      </c>
    </row>
    <row r="487" spans="1:5" hidden="1">
      <c r="A487" t="s">
        <v>85</v>
      </c>
      <c r="B487">
        <v>16</v>
      </c>
      <c r="C487" t="s">
        <v>302</v>
      </c>
      <c r="D487">
        <v>200</v>
      </c>
      <c r="E487" t="s">
        <v>1662</v>
      </c>
    </row>
    <row r="488" spans="1:5" hidden="1">
      <c r="A488" t="s">
        <v>87</v>
      </c>
      <c r="B488">
        <v>16</v>
      </c>
      <c r="C488" t="s">
        <v>333</v>
      </c>
      <c r="D488">
        <v>400</v>
      </c>
      <c r="E488" t="s">
        <v>1662</v>
      </c>
    </row>
    <row r="489" spans="1:5" hidden="1">
      <c r="A489" t="s">
        <v>369</v>
      </c>
      <c r="B489">
        <v>16</v>
      </c>
      <c r="C489" t="s">
        <v>370</v>
      </c>
      <c r="D489">
        <v>230</v>
      </c>
      <c r="E489" t="s">
        <v>1662</v>
      </c>
    </row>
    <row r="490" spans="1:5" hidden="1">
      <c r="A490" t="s">
        <v>85</v>
      </c>
      <c r="B490">
        <v>16</v>
      </c>
      <c r="C490" t="s">
        <v>137</v>
      </c>
      <c r="D490">
        <v>200</v>
      </c>
      <c r="E490" t="s">
        <v>1662</v>
      </c>
    </row>
    <row r="491" spans="1:5" hidden="1">
      <c r="A491" t="s">
        <v>87</v>
      </c>
      <c r="B491">
        <v>16</v>
      </c>
      <c r="C491" t="s">
        <v>138</v>
      </c>
      <c r="D491">
        <v>100</v>
      </c>
      <c r="E491" t="s">
        <v>1662</v>
      </c>
    </row>
    <row r="492" spans="1:5" hidden="1">
      <c r="A492" t="s">
        <v>371</v>
      </c>
      <c r="B492">
        <v>16</v>
      </c>
      <c r="C492" t="s">
        <v>372</v>
      </c>
      <c r="D492">
        <v>600</v>
      </c>
      <c r="E492" t="s">
        <v>1662</v>
      </c>
    </row>
    <row r="493" spans="1:5" hidden="1">
      <c r="A493" t="s">
        <v>142</v>
      </c>
      <c r="B493">
        <v>16</v>
      </c>
      <c r="C493" t="s">
        <v>143</v>
      </c>
      <c r="D493">
        <v>400</v>
      </c>
      <c r="E493" t="s">
        <v>1662</v>
      </c>
    </row>
    <row r="494" spans="1:5" hidden="1">
      <c r="A494" t="s">
        <v>142</v>
      </c>
      <c r="B494">
        <v>16</v>
      </c>
      <c r="C494" t="s">
        <v>373</v>
      </c>
      <c r="D494">
        <v>1100</v>
      </c>
      <c r="E494" t="s">
        <v>1662</v>
      </c>
    </row>
    <row r="495" spans="1:5" hidden="1">
      <c r="A495" t="s">
        <v>142</v>
      </c>
      <c r="B495">
        <v>16</v>
      </c>
      <c r="C495" t="s">
        <v>374</v>
      </c>
      <c r="D495">
        <v>600</v>
      </c>
      <c r="E495" t="s">
        <v>1662</v>
      </c>
    </row>
    <row r="496" spans="1:5" hidden="1">
      <c r="A496" t="s">
        <v>142</v>
      </c>
      <c r="B496">
        <v>16</v>
      </c>
      <c r="C496" t="s">
        <v>145</v>
      </c>
      <c r="D496">
        <v>250</v>
      </c>
      <c r="E496" t="s">
        <v>1662</v>
      </c>
    </row>
    <row r="497" spans="1:5" hidden="1">
      <c r="A497" t="s">
        <v>364</v>
      </c>
      <c r="B497">
        <v>16</v>
      </c>
      <c r="C497" t="s">
        <v>375</v>
      </c>
      <c r="D497">
        <v>6000</v>
      </c>
      <c r="E497" t="s">
        <v>1662</v>
      </c>
    </row>
    <row r="498" spans="1:5" hidden="1">
      <c r="A498" t="s">
        <v>376</v>
      </c>
      <c r="B498">
        <v>16</v>
      </c>
      <c r="C498" t="s">
        <v>377</v>
      </c>
      <c r="D498">
        <v>1000</v>
      </c>
      <c r="E498" t="s">
        <v>1662</v>
      </c>
    </row>
    <row r="499" spans="1:5" hidden="1">
      <c r="A499" t="s">
        <v>378</v>
      </c>
      <c r="B499">
        <v>16</v>
      </c>
      <c r="C499" t="s">
        <v>195</v>
      </c>
      <c r="D499">
        <v>250</v>
      </c>
      <c r="E499" t="s">
        <v>1662</v>
      </c>
    </row>
    <row r="500" spans="1:5" hidden="1">
      <c r="A500" t="s">
        <v>371</v>
      </c>
      <c r="B500">
        <v>16</v>
      </c>
      <c r="C500" t="s">
        <v>379</v>
      </c>
      <c r="D500">
        <v>600</v>
      </c>
      <c r="E500" t="s">
        <v>1662</v>
      </c>
    </row>
    <row r="501" spans="1:5" hidden="1">
      <c r="A501" t="s">
        <v>97</v>
      </c>
      <c r="B501">
        <v>16</v>
      </c>
      <c r="C501" t="s">
        <v>98</v>
      </c>
      <c r="D501">
        <v>1500</v>
      </c>
      <c r="E501" t="s">
        <v>1662</v>
      </c>
    </row>
    <row r="502" spans="1:5" hidden="1">
      <c r="A502" t="s">
        <v>85</v>
      </c>
      <c r="B502">
        <v>16</v>
      </c>
      <c r="C502" t="s">
        <v>204</v>
      </c>
      <c r="D502">
        <v>200</v>
      </c>
      <c r="E502" t="s">
        <v>1662</v>
      </c>
    </row>
    <row r="503" spans="1:5" hidden="1">
      <c r="A503" t="s">
        <v>371</v>
      </c>
      <c r="B503">
        <v>16</v>
      </c>
      <c r="C503" t="s">
        <v>380</v>
      </c>
      <c r="D503">
        <v>1200</v>
      </c>
      <c r="E503" t="s">
        <v>1662</v>
      </c>
    </row>
    <row r="504" spans="1:5" hidden="1">
      <c r="A504" t="s">
        <v>85</v>
      </c>
      <c r="B504">
        <v>16</v>
      </c>
      <c r="C504" t="s">
        <v>153</v>
      </c>
      <c r="D504">
        <v>200</v>
      </c>
      <c r="E504" t="s">
        <v>1662</v>
      </c>
    </row>
    <row r="505" spans="1:5" hidden="1">
      <c r="A505" t="s">
        <v>142</v>
      </c>
      <c r="B505">
        <v>16</v>
      </c>
      <c r="C505" t="s">
        <v>381</v>
      </c>
      <c r="D505">
        <v>100</v>
      </c>
      <c r="E505" t="s">
        <v>1662</v>
      </c>
    </row>
    <row r="506" spans="1:5" hidden="1">
      <c r="A506" t="s">
        <v>85</v>
      </c>
      <c r="B506">
        <v>16</v>
      </c>
      <c r="C506" t="s">
        <v>281</v>
      </c>
      <c r="D506">
        <v>160</v>
      </c>
      <c r="E506" t="s">
        <v>1662</v>
      </c>
    </row>
    <row r="507" spans="1:5" hidden="1">
      <c r="A507" t="s">
        <v>371</v>
      </c>
      <c r="B507">
        <v>16</v>
      </c>
      <c r="C507" t="s">
        <v>382</v>
      </c>
      <c r="D507">
        <v>1200</v>
      </c>
      <c r="E507" t="s">
        <v>1662</v>
      </c>
    </row>
    <row r="508" spans="1:5" hidden="1">
      <c r="A508" t="s">
        <v>163</v>
      </c>
      <c r="B508">
        <v>16</v>
      </c>
      <c r="C508" t="s">
        <v>206</v>
      </c>
      <c r="D508">
        <v>100</v>
      </c>
      <c r="E508" t="s">
        <v>1662</v>
      </c>
    </row>
    <row r="509" spans="1:5" hidden="1">
      <c r="A509" t="s">
        <v>87</v>
      </c>
      <c r="B509">
        <v>16</v>
      </c>
      <c r="C509" t="s">
        <v>162</v>
      </c>
      <c r="D509">
        <v>228</v>
      </c>
      <c r="E509" t="s">
        <v>1662</v>
      </c>
    </row>
    <row r="510" spans="1:5" hidden="1">
      <c r="A510" t="s">
        <v>169</v>
      </c>
      <c r="B510">
        <v>16</v>
      </c>
      <c r="C510" t="s">
        <v>170</v>
      </c>
      <c r="D510">
        <v>1800</v>
      </c>
      <c r="E510" t="s">
        <v>1662</v>
      </c>
    </row>
    <row r="511" spans="1:5" hidden="1">
      <c r="A511" t="s">
        <v>7</v>
      </c>
      <c r="B511">
        <v>16</v>
      </c>
      <c r="C511" t="s">
        <v>8</v>
      </c>
      <c r="D511">
        <v>432</v>
      </c>
      <c r="E511" t="s">
        <v>1662</v>
      </c>
    </row>
    <row r="512" spans="1:5" hidden="1">
      <c r="A512" t="s">
        <v>376</v>
      </c>
      <c r="B512">
        <v>16</v>
      </c>
      <c r="C512" t="s">
        <v>8</v>
      </c>
      <c r="D512">
        <v>1000</v>
      </c>
      <c r="E512" t="s">
        <v>1662</v>
      </c>
    </row>
    <row r="513" spans="1:5" hidden="1">
      <c r="A513" t="s">
        <v>61</v>
      </c>
      <c r="B513">
        <v>16</v>
      </c>
      <c r="C513" t="s">
        <v>62</v>
      </c>
      <c r="D513">
        <v>434</v>
      </c>
      <c r="E513" t="s">
        <v>1662</v>
      </c>
    </row>
    <row r="514" spans="1:5" hidden="1">
      <c r="A514" t="s">
        <v>171</v>
      </c>
      <c r="B514">
        <v>16</v>
      </c>
      <c r="C514" t="s">
        <v>63</v>
      </c>
      <c r="D514">
        <v>500</v>
      </c>
      <c r="E514" t="s">
        <v>1662</v>
      </c>
    </row>
    <row r="515" spans="1:5" hidden="1">
      <c r="A515" t="s">
        <v>171</v>
      </c>
      <c r="B515">
        <v>16</v>
      </c>
      <c r="C515" t="s">
        <v>64</v>
      </c>
      <c r="D515">
        <v>500</v>
      </c>
      <c r="E515" t="s">
        <v>1662</v>
      </c>
    </row>
    <row r="516" spans="1:5" hidden="1">
      <c r="A516" t="s">
        <v>171</v>
      </c>
      <c r="B516">
        <v>16</v>
      </c>
      <c r="C516" t="s">
        <v>66</v>
      </c>
      <c r="D516">
        <v>500</v>
      </c>
      <c r="E516" t="s">
        <v>1662</v>
      </c>
    </row>
    <row r="517" spans="1:5" hidden="1">
      <c r="A517" t="s">
        <v>9</v>
      </c>
      <c r="B517">
        <v>16</v>
      </c>
      <c r="C517" t="s">
        <v>10</v>
      </c>
      <c r="D517">
        <v>500</v>
      </c>
      <c r="E517" t="s">
        <v>1662</v>
      </c>
    </row>
    <row r="518" spans="1:5" hidden="1">
      <c r="A518" t="s">
        <v>97</v>
      </c>
      <c r="B518">
        <v>16</v>
      </c>
      <c r="C518" t="s">
        <v>383</v>
      </c>
      <c r="D518">
        <v>300</v>
      </c>
      <c r="E518" t="s">
        <v>1662</v>
      </c>
    </row>
    <row r="519" spans="1:5" hidden="1">
      <c r="A519" t="s">
        <v>47</v>
      </c>
      <c r="B519">
        <v>16</v>
      </c>
      <c r="C519" t="s">
        <v>340</v>
      </c>
      <c r="D519">
        <v>5000</v>
      </c>
      <c r="E519" t="s">
        <v>1662</v>
      </c>
    </row>
    <row r="520" spans="1:5" hidden="1">
      <c r="A520" t="s">
        <v>47</v>
      </c>
      <c r="B520">
        <v>16</v>
      </c>
      <c r="C520" t="s">
        <v>341</v>
      </c>
      <c r="D520">
        <v>5000</v>
      </c>
      <c r="E520" t="s">
        <v>1662</v>
      </c>
    </row>
    <row r="521" spans="1:5" hidden="1">
      <c r="A521" t="s">
        <v>47</v>
      </c>
      <c r="B521">
        <v>16</v>
      </c>
      <c r="C521" t="s">
        <v>342</v>
      </c>
      <c r="D521">
        <v>3000</v>
      </c>
      <c r="E521" t="s">
        <v>1662</v>
      </c>
    </row>
    <row r="522" spans="1:5" hidden="1">
      <c r="A522" t="s">
        <v>47</v>
      </c>
      <c r="B522">
        <v>16</v>
      </c>
      <c r="C522" t="s">
        <v>287</v>
      </c>
      <c r="D522">
        <v>1000</v>
      </c>
      <c r="E522" t="s">
        <v>1662</v>
      </c>
    </row>
    <row r="523" spans="1:5" hidden="1">
      <c r="A523" t="s">
        <v>9</v>
      </c>
      <c r="B523">
        <v>16</v>
      </c>
      <c r="C523" t="s">
        <v>68</v>
      </c>
      <c r="D523">
        <v>300</v>
      </c>
      <c r="E523" t="s">
        <v>1662</v>
      </c>
    </row>
    <row r="524" spans="1:5" hidden="1">
      <c r="A524" t="s">
        <v>9</v>
      </c>
      <c r="B524">
        <v>16</v>
      </c>
      <c r="C524" t="s">
        <v>69</v>
      </c>
      <c r="D524">
        <v>300</v>
      </c>
      <c r="E524" t="s">
        <v>1662</v>
      </c>
    </row>
    <row r="525" spans="1:5" hidden="1">
      <c r="A525" t="s">
        <v>9</v>
      </c>
      <c r="B525">
        <v>16</v>
      </c>
      <c r="C525" t="s">
        <v>70</v>
      </c>
      <c r="D525">
        <v>300</v>
      </c>
      <c r="E525" t="s">
        <v>1662</v>
      </c>
    </row>
    <row r="526" spans="1:5" hidden="1">
      <c r="A526" t="s">
        <v>109</v>
      </c>
      <c r="B526">
        <v>16</v>
      </c>
      <c r="C526" t="s">
        <v>110</v>
      </c>
      <c r="D526">
        <v>20</v>
      </c>
      <c r="E526" t="s">
        <v>1662</v>
      </c>
    </row>
    <row r="527" spans="1:5" hidden="1">
      <c r="A527" t="s">
        <v>9</v>
      </c>
      <c r="B527">
        <v>16</v>
      </c>
      <c r="C527" t="s">
        <v>173</v>
      </c>
      <c r="D527">
        <v>800</v>
      </c>
      <c r="E527" t="s">
        <v>1662</v>
      </c>
    </row>
    <row r="528" spans="1:5" hidden="1">
      <c r="A528" t="s">
        <v>9</v>
      </c>
      <c r="B528">
        <v>16</v>
      </c>
      <c r="C528" t="s">
        <v>13</v>
      </c>
      <c r="D528">
        <v>1200</v>
      </c>
      <c r="E528" t="s">
        <v>1662</v>
      </c>
    </row>
    <row r="529" spans="1:5" hidden="1">
      <c r="A529" t="s">
        <v>9</v>
      </c>
      <c r="B529">
        <v>16</v>
      </c>
      <c r="C529" t="s">
        <v>75</v>
      </c>
      <c r="D529">
        <v>702</v>
      </c>
      <c r="E529" t="s">
        <v>1662</v>
      </c>
    </row>
    <row r="530" spans="1:5" hidden="1">
      <c r="A530" t="s">
        <v>109</v>
      </c>
      <c r="B530">
        <v>16</v>
      </c>
      <c r="C530" t="s">
        <v>111</v>
      </c>
      <c r="D530">
        <v>20</v>
      </c>
      <c r="E530" t="s">
        <v>1662</v>
      </c>
    </row>
    <row r="531" spans="1:5" hidden="1">
      <c r="A531" t="s">
        <v>97</v>
      </c>
      <c r="B531">
        <v>16</v>
      </c>
      <c r="C531" t="s">
        <v>113</v>
      </c>
      <c r="D531">
        <v>1500</v>
      </c>
      <c r="E531" t="s">
        <v>1662</v>
      </c>
    </row>
    <row r="532" spans="1:5" hidden="1">
      <c r="A532" t="s">
        <v>77</v>
      </c>
      <c r="B532">
        <v>16</v>
      </c>
      <c r="C532" t="s">
        <v>78</v>
      </c>
      <c r="D532">
        <v>150</v>
      </c>
      <c r="E532" t="s">
        <v>1662</v>
      </c>
    </row>
    <row r="533" spans="1:5" hidden="1">
      <c r="A533" t="s">
        <v>79</v>
      </c>
      <c r="B533">
        <v>16</v>
      </c>
      <c r="C533" t="s">
        <v>80</v>
      </c>
      <c r="D533">
        <v>500</v>
      </c>
      <c r="E533" t="s">
        <v>1662</v>
      </c>
    </row>
    <row r="534" spans="1:5" hidden="1">
      <c r="A534" t="s">
        <v>3</v>
      </c>
      <c r="B534">
        <v>16</v>
      </c>
      <c r="C534" t="s">
        <v>4</v>
      </c>
      <c r="D534">
        <v>1000</v>
      </c>
      <c r="E534" t="s">
        <v>1662</v>
      </c>
    </row>
    <row r="535" spans="1:5" hidden="1">
      <c r="A535" t="s">
        <v>371</v>
      </c>
      <c r="B535">
        <v>16</v>
      </c>
      <c r="C535" t="s">
        <v>314</v>
      </c>
      <c r="D535">
        <v>1000</v>
      </c>
      <c r="E535" t="s">
        <v>1662</v>
      </c>
    </row>
    <row r="536" spans="1:5" hidden="1">
      <c r="A536" t="s">
        <v>371</v>
      </c>
      <c r="B536">
        <v>16</v>
      </c>
      <c r="C536" t="s">
        <v>315</v>
      </c>
      <c r="D536">
        <v>1000</v>
      </c>
      <c r="E536" t="s">
        <v>1662</v>
      </c>
    </row>
    <row r="537" spans="1:5" hidden="1">
      <c r="A537" t="s">
        <v>371</v>
      </c>
      <c r="B537">
        <v>16</v>
      </c>
      <c r="C537" t="s">
        <v>316</v>
      </c>
      <c r="D537">
        <v>2000</v>
      </c>
      <c r="E537" t="s">
        <v>1662</v>
      </c>
    </row>
    <row r="538" spans="1:5" hidden="1">
      <c r="A538" t="s">
        <v>371</v>
      </c>
      <c r="B538">
        <v>16</v>
      </c>
      <c r="C538" t="s">
        <v>317</v>
      </c>
      <c r="D538">
        <v>1000</v>
      </c>
      <c r="E538" t="s">
        <v>1662</v>
      </c>
    </row>
    <row r="539" spans="1:5" hidden="1">
      <c r="A539" t="s">
        <v>371</v>
      </c>
      <c r="B539">
        <v>16</v>
      </c>
      <c r="C539" t="s">
        <v>318</v>
      </c>
      <c r="D539">
        <v>1000</v>
      </c>
      <c r="E539" t="s">
        <v>1662</v>
      </c>
    </row>
    <row r="540" spans="1:5" hidden="1">
      <c r="A540" t="s">
        <v>163</v>
      </c>
      <c r="B540">
        <v>16</v>
      </c>
      <c r="C540" t="s">
        <v>384</v>
      </c>
      <c r="D540">
        <v>690</v>
      </c>
      <c r="E540" t="s">
        <v>1662</v>
      </c>
    </row>
    <row r="541" spans="1:5" hidden="1">
      <c r="A541" t="s">
        <v>61</v>
      </c>
      <c r="B541">
        <v>16</v>
      </c>
      <c r="C541" t="s">
        <v>198</v>
      </c>
      <c r="D541">
        <v>200</v>
      </c>
      <c r="E541" t="s">
        <v>1662</v>
      </c>
    </row>
    <row r="542" spans="1:5" hidden="1">
      <c r="A542" t="s">
        <v>169</v>
      </c>
      <c r="B542">
        <v>16</v>
      </c>
      <c r="C542" t="s">
        <v>385</v>
      </c>
      <c r="D542">
        <v>4110</v>
      </c>
      <c r="E542" t="s">
        <v>1662</v>
      </c>
    </row>
    <row r="543" spans="1:5" hidden="1">
      <c r="A543" t="s">
        <v>97</v>
      </c>
      <c r="B543">
        <v>16</v>
      </c>
      <c r="C543" t="s">
        <v>121</v>
      </c>
      <c r="D543">
        <v>800</v>
      </c>
      <c r="E543" t="s">
        <v>1662</v>
      </c>
    </row>
    <row r="544" spans="1:5" hidden="1">
      <c r="A544" t="s">
        <v>169</v>
      </c>
      <c r="B544">
        <v>16</v>
      </c>
      <c r="C544" t="s">
        <v>386</v>
      </c>
      <c r="D544">
        <v>5100</v>
      </c>
      <c r="E544" t="s">
        <v>1662</v>
      </c>
    </row>
    <row r="545" spans="1:5" hidden="1">
      <c r="A545" t="s">
        <v>163</v>
      </c>
      <c r="B545">
        <v>16</v>
      </c>
      <c r="C545" t="s">
        <v>184</v>
      </c>
      <c r="D545">
        <v>560</v>
      </c>
      <c r="E545" t="s">
        <v>1662</v>
      </c>
    </row>
    <row r="546" spans="1:5" hidden="1">
      <c r="A546" t="s">
        <v>163</v>
      </c>
      <c r="B546">
        <v>16</v>
      </c>
      <c r="C546" t="s">
        <v>186</v>
      </c>
      <c r="D546">
        <v>185</v>
      </c>
      <c r="E546" t="s">
        <v>1662</v>
      </c>
    </row>
    <row r="547" spans="1:5" hidden="1">
      <c r="A547" t="s">
        <v>5</v>
      </c>
      <c r="B547">
        <v>16</v>
      </c>
      <c r="C547" t="s">
        <v>187</v>
      </c>
      <c r="D547">
        <v>540</v>
      </c>
      <c r="E547" t="s">
        <v>1662</v>
      </c>
    </row>
    <row r="548" spans="1:5" hidden="1">
      <c r="A548" t="s">
        <v>5</v>
      </c>
      <c r="B548">
        <v>16</v>
      </c>
      <c r="C548" t="s">
        <v>188</v>
      </c>
      <c r="D548">
        <v>540</v>
      </c>
      <c r="E548" t="s">
        <v>1662</v>
      </c>
    </row>
    <row r="549" spans="1:5" hidden="1">
      <c r="A549" t="s">
        <v>5</v>
      </c>
      <c r="B549">
        <v>16</v>
      </c>
      <c r="C549" t="s">
        <v>81</v>
      </c>
      <c r="D549">
        <v>400</v>
      </c>
      <c r="E549" t="s">
        <v>1662</v>
      </c>
    </row>
    <row r="550" spans="1:5" hidden="1">
      <c r="A550" t="s">
        <v>272</v>
      </c>
      <c r="B550">
        <v>16</v>
      </c>
      <c r="C550" t="s">
        <v>387</v>
      </c>
      <c r="D550">
        <v>7000</v>
      </c>
      <c r="E550" t="s">
        <v>1662</v>
      </c>
    </row>
    <row r="551" spans="1:5" hidden="1">
      <c r="A551" t="s">
        <v>272</v>
      </c>
      <c r="B551">
        <v>16</v>
      </c>
      <c r="C551" t="s">
        <v>388</v>
      </c>
      <c r="D551">
        <v>1000</v>
      </c>
      <c r="E551" t="s">
        <v>1662</v>
      </c>
    </row>
    <row r="552" spans="1:5" hidden="1">
      <c r="A552" t="s">
        <v>87</v>
      </c>
      <c r="B552">
        <v>16</v>
      </c>
      <c r="C552" t="s">
        <v>389</v>
      </c>
      <c r="D552">
        <v>195</v>
      </c>
      <c r="E552" t="s">
        <v>1662</v>
      </c>
    </row>
    <row r="553" spans="1:5" hidden="1">
      <c r="A553" t="s">
        <v>85</v>
      </c>
      <c r="B553">
        <v>16</v>
      </c>
      <c r="C553" t="s">
        <v>189</v>
      </c>
      <c r="D553">
        <v>500</v>
      </c>
      <c r="E553" t="s">
        <v>1662</v>
      </c>
    </row>
    <row r="554" spans="1:5" hidden="1">
      <c r="A554" t="s">
        <v>163</v>
      </c>
      <c r="B554">
        <v>16</v>
      </c>
      <c r="C554" t="s">
        <v>390</v>
      </c>
      <c r="D554">
        <v>120</v>
      </c>
      <c r="E554" t="s">
        <v>1662</v>
      </c>
    </row>
    <row r="555" spans="1:5" hidden="1">
      <c r="A555" t="s">
        <v>163</v>
      </c>
      <c r="B555">
        <v>16</v>
      </c>
      <c r="C555" t="s">
        <v>391</v>
      </c>
      <c r="D555">
        <v>50</v>
      </c>
      <c r="E555" t="s">
        <v>1662</v>
      </c>
    </row>
    <row r="556" spans="1:5" hidden="1">
      <c r="A556" t="s">
        <v>392</v>
      </c>
      <c r="B556">
        <v>17</v>
      </c>
      <c r="C556" t="s">
        <v>393</v>
      </c>
      <c r="D556">
        <v>500</v>
      </c>
      <c r="E556" t="s">
        <v>1662</v>
      </c>
    </row>
    <row r="557" spans="1:5" hidden="1">
      <c r="A557" t="s">
        <v>85</v>
      </c>
      <c r="B557">
        <v>17</v>
      </c>
      <c r="C557" t="s">
        <v>86</v>
      </c>
      <c r="D557">
        <v>50</v>
      </c>
      <c r="E557" t="s">
        <v>1662</v>
      </c>
    </row>
    <row r="558" spans="1:5" hidden="1">
      <c r="A558" t="s">
        <v>364</v>
      </c>
      <c r="B558">
        <v>17</v>
      </c>
      <c r="C558" t="s">
        <v>394</v>
      </c>
      <c r="D558">
        <v>900</v>
      </c>
      <c r="E558" t="s">
        <v>1662</v>
      </c>
    </row>
    <row r="559" spans="1:5" hidden="1">
      <c r="A559" t="s">
        <v>364</v>
      </c>
      <c r="B559">
        <v>17</v>
      </c>
      <c r="C559" t="s">
        <v>395</v>
      </c>
      <c r="D559">
        <v>2200</v>
      </c>
      <c r="E559" t="s">
        <v>1662</v>
      </c>
    </row>
    <row r="560" spans="1:5" hidden="1">
      <c r="A560" t="s">
        <v>364</v>
      </c>
      <c r="B560">
        <v>17</v>
      </c>
      <c r="C560" t="s">
        <v>396</v>
      </c>
      <c r="D560">
        <v>8000</v>
      </c>
      <c r="E560" t="s">
        <v>1662</v>
      </c>
    </row>
    <row r="561" spans="1:5" hidden="1">
      <c r="A561" t="s">
        <v>87</v>
      </c>
      <c r="B561">
        <v>17</v>
      </c>
      <c r="C561" t="s">
        <v>199</v>
      </c>
      <c r="D561">
        <v>200</v>
      </c>
      <c r="E561" t="s">
        <v>1662</v>
      </c>
    </row>
    <row r="562" spans="1:5" hidden="1">
      <c r="A562" t="s">
        <v>135</v>
      </c>
      <c r="B562">
        <v>17</v>
      </c>
      <c r="C562" t="s">
        <v>136</v>
      </c>
      <c r="D562">
        <v>800</v>
      </c>
      <c r="E562" t="s">
        <v>1662</v>
      </c>
    </row>
    <row r="563" spans="1:5" hidden="1">
      <c r="A563" t="s">
        <v>85</v>
      </c>
      <c r="B563">
        <v>17</v>
      </c>
      <c r="C563" t="s">
        <v>302</v>
      </c>
      <c r="D563">
        <v>200</v>
      </c>
      <c r="E563" t="s">
        <v>1662</v>
      </c>
    </row>
    <row r="564" spans="1:5" hidden="1">
      <c r="A564" t="s">
        <v>87</v>
      </c>
      <c r="B564">
        <v>17</v>
      </c>
      <c r="C564" t="s">
        <v>88</v>
      </c>
      <c r="D564">
        <v>140</v>
      </c>
      <c r="E564" t="s">
        <v>1662</v>
      </c>
    </row>
    <row r="565" spans="1:5" hidden="1">
      <c r="A565" t="s">
        <v>87</v>
      </c>
      <c r="B565">
        <v>17</v>
      </c>
      <c r="C565" t="s">
        <v>333</v>
      </c>
      <c r="D565">
        <v>1200</v>
      </c>
      <c r="E565" t="s">
        <v>1662</v>
      </c>
    </row>
    <row r="566" spans="1:5" hidden="1">
      <c r="A566" t="s">
        <v>87</v>
      </c>
      <c r="B566">
        <v>17</v>
      </c>
      <c r="C566" t="s">
        <v>138</v>
      </c>
      <c r="D566">
        <v>200</v>
      </c>
      <c r="E566" t="s">
        <v>1662</v>
      </c>
    </row>
    <row r="567" spans="1:5" hidden="1">
      <c r="A567" t="s">
        <v>392</v>
      </c>
      <c r="B567">
        <v>17</v>
      </c>
      <c r="C567" t="s">
        <v>397</v>
      </c>
      <c r="D567">
        <v>500</v>
      </c>
      <c r="E567" t="s">
        <v>1662</v>
      </c>
    </row>
    <row r="568" spans="1:5" hidden="1">
      <c r="A568" t="s">
        <v>376</v>
      </c>
      <c r="B568">
        <v>17</v>
      </c>
      <c r="C568" t="s">
        <v>377</v>
      </c>
      <c r="D568">
        <v>1000</v>
      </c>
      <c r="E568" t="s">
        <v>1662</v>
      </c>
    </row>
    <row r="569" spans="1:5" hidden="1">
      <c r="A569" t="s">
        <v>392</v>
      </c>
      <c r="B569">
        <v>17</v>
      </c>
      <c r="C569" t="s">
        <v>398</v>
      </c>
      <c r="D569">
        <v>1100</v>
      </c>
      <c r="E569" t="s">
        <v>1662</v>
      </c>
    </row>
    <row r="570" spans="1:5" hidden="1">
      <c r="A570" t="s">
        <v>85</v>
      </c>
      <c r="B570">
        <v>17</v>
      </c>
      <c r="C570" t="s">
        <v>204</v>
      </c>
      <c r="D570">
        <v>200</v>
      </c>
      <c r="E570" t="s">
        <v>1662</v>
      </c>
    </row>
    <row r="571" spans="1:5" hidden="1">
      <c r="A571" t="s">
        <v>5</v>
      </c>
      <c r="B571">
        <v>17</v>
      </c>
      <c r="C571" t="s">
        <v>399</v>
      </c>
      <c r="D571">
        <v>100</v>
      </c>
      <c r="E571" t="s">
        <v>1662</v>
      </c>
    </row>
    <row r="572" spans="1:5" hidden="1">
      <c r="A572" t="s">
        <v>5</v>
      </c>
      <c r="B572">
        <v>17</v>
      </c>
      <c r="C572" t="s">
        <v>400</v>
      </c>
      <c r="D572">
        <v>100</v>
      </c>
      <c r="E572" t="s">
        <v>1662</v>
      </c>
    </row>
    <row r="573" spans="1:5" hidden="1">
      <c r="A573" t="s">
        <v>85</v>
      </c>
      <c r="B573">
        <v>17</v>
      </c>
      <c r="C573" t="s">
        <v>281</v>
      </c>
      <c r="D573">
        <v>200</v>
      </c>
      <c r="E573" t="s">
        <v>1662</v>
      </c>
    </row>
    <row r="574" spans="1:5" hidden="1">
      <c r="A574" t="s">
        <v>85</v>
      </c>
      <c r="B574">
        <v>17</v>
      </c>
      <c r="C574" t="s">
        <v>106</v>
      </c>
      <c r="D574">
        <v>3</v>
      </c>
      <c r="E574" t="s">
        <v>1662</v>
      </c>
    </row>
    <row r="575" spans="1:5" hidden="1">
      <c r="A575" t="s">
        <v>163</v>
      </c>
      <c r="B575">
        <v>17</v>
      </c>
      <c r="C575" t="s">
        <v>206</v>
      </c>
      <c r="D575">
        <v>170</v>
      </c>
      <c r="E575" t="s">
        <v>1662</v>
      </c>
    </row>
    <row r="576" spans="1:5" hidden="1">
      <c r="A576" t="s">
        <v>87</v>
      </c>
      <c r="B576">
        <v>17</v>
      </c>
      <c r="C576" t="s">
        <v>162</v>
      </c>
      <c r="D576">
        <v>200</v>
      </c>
      <c r="E576" t="s">
        <v>1662</v>
      </c>
    </row>
    <row r="577" spans="1:5" hidden="1">
      <c r="A577" t="s">
        <v>163</v>
      </c>
      <c r="B577">
        <v>17</v>
      </c>
      <c r="C577" t="s">
        <v>209</v>
      </c>
      <c r="D577">
        <v>80</v>
      </c>
      <c r="E577" t="s">
        <v>1662</v>
      </c>
    </row>
    <row r="578" spans="1:5" hidden="1">
      <c r="A578" t="s">
        <v>165</v>
      </c>
      <c r="B578">
        <v>17</v>
      </c>
      <c r="C578" t="s">
        <v>166</v>
      </c>
      <c r="D578">
        <v>450</v>
      </c>
      <c r="E578" t="s">
        <v>1662</v>
      </c>
    </row>
    <row r="579" spans="1:5" hidden="1">
      <c r="A579" t="s">
        <v>119</v>
      </c>
      <c r="B579">
        <v>17</v>
      </c>
      <c r="C579" t="s">
        <v>270</v>
      </c>
      <c r="D579">
        <v>900</v>
      </c>
      <c r="E579" t="s">
        <v>1662</v>
      </c>
    </row>
    <row r="580" spans="1:5" hidden="1">
      <c r="A580" t="s">
        <v>401</v>
      </c>
      <c r="B580">
        <v>17</v>
      </c>
      <c r="C580" t="s">
        <v>402</v>
      </c>
      <c r="D580">
        <v>3000</v>
      </c>
      <c r="E580" t="s">
        <v>1662</v>
      </c>
    </row>
    <row r="581" spans="1:5" hidden="1">
      <c r="A581" t="s">
        <v>376</v>
      </c>
      <c r="B581">
        <v>17</v>
      </c>
      <c r="C581" t="s">
        <v>8</v>
      </c>
      <c r="D581">
        <v>1000</v>
      </c>
      <c r="E581" t="s">
        <v>1662</v>
      </c>
    </row>
    <row r="582" spans="1:5" hidden="1">
      <c r="A582" t="s">
        <v>61</v>
      </c>
      <c r="B582">
        <v>17</v>
      </c>
      <c r="C582" t="s">
        <v>62</v>
      </c>
      <c r="D582">
        <v>23</v>
      </c>
      <c r="E582" t="s">
        <v>1662</v>
      </c>
    </row>
    <row r="583" spans="1:5" hidden="1">
      <c r="A583" t="s">
        <v>47</v>
      </c>
      <c r="B583">
        <v>17</v>
      </c>
      <c r="C583" t="s">
        <v>340</v>
      </c>
      <c r="D583">
        <v>6740</v>
      </c>
      <c r="E583" t="s">
        <v>1662</v>
      </c>
    </row>
    <row r="584" spans="1:5" hidden="1">
      <c r="A584" t="s">
        <v>401</v>
      </c>
      <c r="B584">
        <v>17</v>
      </c>
      <c r="C584" t="s">
        <v>403</v>
      </c>
      <c r="D584">
        <v>3000</v>
      </c>
      <c r="E584" t="s">
        <v>1662</v>
      </c>
    </row>
    <row r="585" spans="1:5" hidden="1">
      <c r="A585" t="s">
        <v>47</v>
      </c>
      <c r="B585">
        <v>17</v>
      </c>
      <c r="C585" t="s">
        <v>287</v>
      </c>
      <c r="D585">
        <v>2600</v>
      </c>
      <c r="E585" t="s">
        <v>1662</v>
      </c>
    </row>
    <row r="586" spans="1:5" hidden="1">
      <c r="A586" t="s">
        <v>47</v>
      </c>
      <c r="B586">
        <v>17</v>
      </c>
      <c r="C586" t="s">
        <v>404</v>
      </c>
      <c r="D586">
        <v>5000</v>
      </c>
      <c r="E586" t="s">
        <v>1662</v>
      </c>
    </row>
    <row r="587" spans="1:5" hidden="1">
      <c r="A587" t="s">
        <v>405</v>
      </c>
      <c r="B587">
        <v>17</v>
      </c>
      <c r="C587" t="s">
        <v>406</v>
      </c>
      <c r="D587">
        <v>4000</v>
      </c>
      <c r="E587" t="s">
        <v>1662</v>
      </c>
    </row>
    <row r="588" spans="1:5" hidden="1">
      <c r="A588" t="s">
        <v>11</v>
      </c>
      <c r="B588">
        <v>17</v>
      </c>
      <c r="C588" t="s">
        <v>407</v>
      </c>
      <c r="D588">
        <v>19080</v>
      </c>
      <c r="E588" t="s">
        <v>1662</v>
      </c>
    </row>
    <row r="589" spans="1:5" hidden="1">
      <c r="A589" t="s">
        <v>11</v>
      </c>
      <c r="B589">
        <v>17</v>
      </c>
      <c r="C589" t="s">
        <v>20</v>
      </c>
      <c r="D589">
        <v>4200</v>
      </c>
      <c r="E589" t="s">
        <v>1662</v>
      </c>
    </row>
    <row r="590" spans="1:5" hidden="1">
      <c r="A590" t="s">
        <v>11</v>
      </c>
      <c r="B590">
        <v>17</v>
      </c>
      <c r="C590" t="s">
        <v>21</v>
      </c>
      <c r="D590">
        <v>4200</v>
      </c>
      <c r="E590" t="s">
        <v>1662</v>
      </c>
    </row>
    <row r="591" spans="1:5" hidden="1">
      <c r="A591" t="s">
        <v>11</v>
      </c>
      <c r="B591">
        <v>17</v>
      </c>
      <c r="C591" t="s">
        <v>22</v>
      </c>
      <c r="D591">
        <v>4200</v>
      </c>
      <c r="E591" t="s">
        <v>1662</v>
      </c>
    </row>
    <row r="592" spans="1:5" hidden="1">
      <c r="A592" t="s">
        <v>11</v>
      </c>
      <c r="B592">
        <v>17</v>
      </c>
      <c r="C592" t="s">
        <v>24</v>
      </c>
      <c r="D592">
        <v>2100</v>
      </c>
      <c r="E592" t="s">
        <v>1662</v>
      </c>
    </row>
    <row r="593" spans="1:5" hidden="1">
      <c r="A593" t="s">
        <v>11</v>
      </c>
      <c r="B593">
        <v>17</v>
      </c>
      <c r="C593" t="s">
        <v>176</v>
      </c>
      <c r="D593">
        <v>3500</v>
      </c>
      <c r="E593" t="s">
        <v>1662</v>
      </c>
    </row>
    <row r="594" spans="1:5" hidden="1">
      <c r="A594" t="s">
        <v>11</v>
      </c>
      <c r="B594">
        <v>17</v>
      </c>
      <c r="C594" t="s">
        <v>177</v>
      </c>
      <c r="D594">
        <v>910</v>
      </c>
      <c r="E594" t="s">
        <v>1662</v>
      </c>
    </row>
    <row r="595" spans="1:5" hidden="1">
      <c r="A595" t="s">
        <v>11</v>
      </c>
      <c r="B595">
        <v>17</v>
      </c>
      <c r="C595" t="s">
        <v>27</v>
      </c>
      <c r="D595">
        <v>12690</v>
      </c>
      <c r="E595" t="s">
        <v>1662</v>
      </c>
    </row>
    <row r="596" spans="1:5" hidden="1">
      <c r="A596" t="s">
        <v>11</v>
      </c>
      <c r="B596">
        <v>17</v>
      </c>
      <c r="C596" t="s">
        <v>30</v>
      </c>
      <c r="D596">
        <v>400</v>
      </c>
      <c r="E596" t="s">
        <v>1662</v>
      </c>
    </row>
    <row r="597" spans="1:5" hidden="1">
      <c r="A597" t="s">
        <v>11</v>
      </c>
      <c r="B597">
        <v>17</v>
      </c>
      <c r="C597" t="s">
        <v>408</v>
      </c>
      <c r="D597">
        <v>11340</v>
      </c>
      <c r="E597" t="s">
        <v>1662</v>
      </c>
    </row>
    <row r="598" spans="1:5" hidden="1">
      <c r="A598" t="s">
        <v>11</v>
      </c>
      <c r="B598">
        <v>17</v>
      </c>
      <c r="C598" t="s">
        <v>31</v>
      </c>
      <c r="D598">
        <v>4200</v>
      </c>
      <c r="E598" t="s">
        <v>1662</v>
      </c>
    </row>
    <row r="599" spans="1:5" hidden="1">
      <c r="A599" t="s">
        <v>11</v>
      </c>
      <c r="B599">
        <v>17</v>
      </c>
      <c r="C599" t="s">
        <v>33</v>
      </c>
      <c r="D599">
        <v>3500</v>
      </c>
      <c r="E599" t="s">
        <v>1662</v>
      </c>
    </row>
    <row r="600" spans="1:5" hidden="1">
      <c r="A600" t="s">
        <v>11</v>
      </c>
      <c r="B600">
        <v>17</v>
      </c>
      <c r="C600" t="s">
        <v>34</v>
      </c>
      <c r="D600">
        <v>3500</v>
      </c>
      <c r="E600" t="s">
        <v>1662</v>
      </c>
    </row>
    <row r="601" spans="1:5" hidden="1">
      <c r="A601" t="s">
        <v>11</v>
      </c>
      <c r="B601">
        <v>17</v>
      </c>
      <c r="C601" t="s">
        <v>35</v>
      </c>
      <c r="D601">
        <v>3500</v>
      </c>
      <c r="E601" t="s">
        <v>1662</v>
      </c>
    </row>
    <row r="602" spans="1:5" hidden="1">
      <c r="A602" t="s">
        <v>11</v>
      </c>
      <c r="B602">
        <v>17</v>
      </c>
      <c r="C602" t="s">
        <v>409</v>
      </c>
      <c r="D602">
        <v>500</v>
      </c>
      <c r="E602" t="s">
        <v>1662</v>
      </c>
    </row>
    <row r="603" spans="1:5" hidden="1">
      <c r="A603" t="s">
        <v>11</v>
      </c>
      <c r="B603">
        <v>17</v>
      </c>
      <c r="C603" t="s">
        <v>410</v>
      </c>
      <c r="D603">
        <v>1000</v>
      </c>
      <c r="E603" t="s">
        <v>1662</v>
      </c>
    </row>
    <row r="604" spans="1:5" hidden="1">
      <c r="A604" t="s">
        <v>11</v>
      </c>
      <c r="B604">
        <v>17</v>
      </c>
      <c r="C604" t="s">
        <v>411</v>
      </c>
      <c r="D604">
        <v>36000</v>
      </c>
      <c r="E604" t="s">
        <v>1662</v>
      </c>
    </row>
    <row r="605" spans="1:5" hidden="1">
      <c r="A605" t="s">
        <v>11</v>
      </c>
      <c r="B605">
        <v>17</v>
      </c>
      <c r="C605" t="s">
        <v>36</v>
      </c>
      <c r="D605">
        <v>400</v>
      </c>
      <c r="E605" t="s">
        <v>1662</v>
      </c>
    </row>
    <row r="606" spans="1:5" hidden="1">
      <c r="A606" t="s">
        <v>11</v>
      </c>
      <c r="B606">
        <v>17</v>
      </c>
      <c r="C606" t="s">
        <v>37</v>
      </c>
      <c r="D606">
        <v>400</v>
      </c>
      <c r="E606" t="s">
        <v>1662</v>
      </c>
    </row>
    <row r="607" spans="1:5" hidden="1">
      <c r="A607" t="s">
        <v>11</v>
      </c>
      <c r="B607">
        <v>17</v>
      </c>
      <c r="C607" t="s">
        <v>38</v>
      </c>
      <c r="D607">
        <v>800</v>
      </c>
      <c r="E607" t="s">
        <v>1662</v>
      </c>
    </row>
    <row r="608" spans="1:5" hidden="1">
      <c r="A608" t="s">
        <v>11</v>
      </c>
      <c r="B608">
        <v>17</v>
      </c>
      <c r="C608" t="s">
        <v>39</v>
      </c>
      <c r="D608">
        <v>2800</v>
      </c>
      <c r="E608" t="s">
        <v>1662</v>
      </c>
    </row>
    <row r="609" spans="1:5" hidden="1">
      <c r="A609" t="s">
        <v>87</v>
      </c>
      <c r="B609">
        <v>17</v>
      </c>
      <c r="C609" t="s">
        <v>114</v>
      </c>
      <c r="D609">
        <v>608</v>
      </c>
      <c r="E609" t="s">
        <v>1662</v>
      </c>
    </row>
    <row r="610" spans="1:5" hidden="1">
      <c r="A610" t="s">
        <v>87</v>
      </c>
      <c r="B610">
        <v>17</v>
      </c>
      <c r="C610" t="s">
        <v>115</v>
      </c>
      <c r="D610">
        <v>608</v>
      </c>
      <c r="E610" t="s">
        <v>1662</v>
      </c>
    </row>
    <row r="611" spans="1:5" hidden="1">
      <c r="A611" t="s">
        <v>77</v>
      </c>
      <c r="B611">
        <v>17</v>
      </c>
      <c r="C611" t="s">
        <v>78</v>
      </c>
      <c r="D611">
        <v>150</v>
      </c>
      <c r="E611" t="s">
        <v>1662</v>
      </c>
    </row>
    <row r="612" spans="1:5" hidden="1">
      <c r="A612" t="s">
        <v>87</v>
      </c>
      <c r="B612">
        <v>17</v>
      </c>
      <c r="C612" t="s">
        <v>116</v>
      </c>
      <c r="D612">
        <v>608</v>
      </c>
      <c r="E612" t="s">
        <v>1662</v>
      </c>
    </row>
    <row r="613" spans="1:5" hidden="1">
      <c r="A613" t="s">
        <v>87</v>
      </c>
      <c r="B613">
        <v>17</v>
      </c>
      <c r="C613" t="s">
        <v>117</v>
      </c>
      <c r="D613">
        <v>608</v>
      </c>
      <c r="E613" t="s">
        <v>1662</v>
      </c>
    </row>
    <row r="614" spans="1:5" hidden="1">
      <c r="A614" t="s">
        <v>87</v>
      </c>
      <c r="B614">
        <v>17</v>
      </c>
      <c r="C614" t="s">
        <v>118</v>
      </c>
      <c r="D614">
        <v>608</v>
      </c>
      <c r="E614" t="s">
        <v>1662</v>
      </c>
    </row>
    <row r="615" spans="1:5" hidden="1">
      <c r="A615" t="s">
        <v>3</v>
      </c>
      <c r="B615">
        <v>17</v>
      </c>
      <c r="C615" t="s">
        <v>4</v>
      </c>
      <c r="D615">
        <v>1000</v>
      </c>
      <c r="E615" t="s">
        <v>1662</v>
      </c>
    </row>
    <row r="616" spans="1:5" hidden="1">
      <c r="A616" t="s">
        <v>313</v>
      </c>
      <c r="B616">
        <v>17</v>
      </c>
      <c r="C616" t="s">
        <v>314</v>
      </c>
      <c r="D616">
        <v>150</v>
      </c>
      <c r="E616" t="s">
        <v>1662</v>
      </c>
    </row>
    <row r="617" spans="1:5" hidden="1">
      <c r="A617" t="s">
        <v>313</v>
      </c>
      <c r="B617">
        <v>17</v>
      </c>
      <c r="C617" t="s">
        <v>315</v>
      </c>
      <c r="D617">
        <v>150</v>
      </c>
      <c r="E617" t="s">
        <v>1662</v>
      </c>
    </row>
    <row r="618" spans="1:5" hidden="1">
      <c r="A618" t="s">
        <v>313</v>
      </c>
      <c r="B618">
        <v>17</v>
      </c>
      <c r="C618" t="s">
        <v>316</v>
      </c>
      <c r="D618">
        <v>300</v>
      </c>
      <c r="E618" t="s">
        <v>1662</v>
      </c>
    </row>
    <row r="619" spans="1:5" hidden="1">
      <c r="A619" t="s">
        <v>313</v>
      </c>
      <c r="B619">
        <v>17</v>
      </c>
      <c r="C619" t="s">
        <v>317</v>
      </c>
      <c r="D619">
        <v>150</v>
      </c>
      <c r="E619" t="s">
        <v>1662</v>
      </c>
    </row>
    <row r="620" spans="1:5" hidden="1">
      <c r="A620" t="s">
        <v>313</v>
      </c>
      <c r="B620">
        <v>17</v>
      </c>
      <c r="C620" t="s">
        <v>318</v>
      </c>
      <c r="D620">
        <v>150</v>
      </c>
      <c r="E620" t="s">
        <v>1662</v>
      </c>
    </row>
    <row r="621" spans="1:5" hidden="1">
      <c r="A621" t="s">
        <v>412</v>
      </c>
      <c r="B621">
        <v>17</v>
      </c>
      <c r="C621" t="s">
        <v>413</v>
      </c>
      <c r="D621">
        <v>1000</v>
      </c>
      <c r="E621" t="s">
        <v>1662</v>
      </c>
    </row>
    <row r="622" spans="1:5" hidden="1">
      <c r="A622" t="s">
        <v>412</v>
      </c>
      <c r="B622">
        <v>17</v>
      </c>
      <c r="C622" t="s">
        <v>414</v>
      </c>
      <c r="D622">
        <v>1000</v>
      </c>
      <c r="E622" t="s">
        <v>1662</v>
      </c>
    </row>
    <row r="623" spans="1:5" hidden="1">
      <c r="A623" t="s">
        <v>412</v>
      </c>
      <c r="B623">
        <v>17</v>
      </c>
      <c r="C623" t="s">
        <v>415</v>
      </c>
      <c r="D623">
        <v>1000</v>
      </c>
      <c r="E623" t="s">
        <v>1662</v>
      </c>
    </row>
    <row r="624" spans="1:5" hidden="1">
      <c r="A624" t="s">
        <v>412</v>
      </c>
      <c r="B624">
        <v>17</v>
      </c>
      <c r="C624" t="s">
        <v>416</v>
      </c>
      <c r="D624">
        <v>1000</v>
      </c>
      <c r="E624" t="s">
        <v>1662</v>
      </c>
    </row>
    <row r="625" spans="1:5" hidden="1">
      <c r="A625" t="s">
        <v>119</v>
      </c>
      <c r="B625">
        <v>17</v>
      </c>
      <c r="C625" t="s">
        <v>120</v>
      </c>
      <c r="D625">
        <v>510</v>
      </c>
      <c r="E625" t="s">
        <v>1662</v>
      </c>
    </row>
    <row r="626" spans="1:5" hidden="1">
      <c r="A626" t="s">
        <v>119</v>
      </c>
      <c r="B626">
        <v>17</v>
      </c>
      <c r="C626" t="s">
        <v>182</v>
      </c>
      <c r="D626">
        <v>400</v>
      </c>
      <c r="E626" t="s">
        <v>1662</v>
      </c>
    </row>
    <row r="627" spans="1:5" hidden="1">
      <c r="A627" t="s">
        <v>163</v>
      </c>
      <c r="B627">
        <v>17</v>
      </c>
      <c r="C627" t="s">
        <v>384</v>
      </c>
      <c r="D627">
        <v>920</v>
      </c>
      <c r="E627" t="s">
        <v>1662</v>
      </c>
    </row>
    <row r="628" spans="1:5" hidden="1">
      <c r="A628" t="s">
        <v>61</v>
      </c>
      <c r="B628">
        <v>17</v>
      </c>
      <c r="C628" t="s">
        <v>198</v>
      </c>
      <c r="D628">
        <v>379</v>
      </c>
      <c r="E628" t="s">
        <v>1662</v>
      </c>
    </row>
    <row r="629" spans="1:5" hidden="1">
      <c r="A629" t="s">
        <v>119</v>
      </c>
      <c r="B629">
        <v>17</v>
      </c>
      <c r="C629" t="s">
        <v>417</v>
      </c>
      <c r="D629">
        <v>3600</v>
      </c>
      <c r="E629" t="s">
        <v>1662</v>
      </c>
    </row>
    <row r="630" spans="1:5" hidden="1">
      <c r="A630" t="s">
        <v>418</v>
      </c>
      <c r="B630">
        <v>17</v>
      </c>
      <c r="C630" t="s">
        <v>183</v>
      </c>
      <c r="D630">
        <v>800</v>
      </c>
      <c r="E630" t="s">
        <v>1662</v>
      </c>
    </row>
    <row r="631" spans="1:5" hidden="1">
      <c r="A631" t="s">
        <v>392</v>
      </c>
      <c r="B631">
        <v>17</v>
      </c>
      <c r="C631" t="s">
        <v>419</v>
      </c>
      <c r="D631">
        <v>1000</v>
      </c>
      <c r="E631" t="s">
        <v>1662</v>
      </c>
    </row>
    <row r="632" spans="1:5" hidden="1">
      <c r="A632" t="s">
        <v>392</v>
      </c>
      <c r="B632">
        <v>17</v>
      </c>
      <c r="C632" t="s">
        <v>420</v>
      </c>
      <c r="D632">
        <v>1000</v>
      </c>
      <c r="E632" t="s">
        <v>1662</v>
      </c>
    </row>
    <row r="633" spans="1:5" hidden="1">
      <c r="A633" t="s">
        <v>401</v>
      </c>
      <c r="B633">
        <v>17</v>
      </c>
      <c r="C633" t="s">
        <v>421</v>
      </c>
      <c r="D633">
        <v>3000</v>
      </c>
      <c r="E633" t="s">
        <v>1662</v>
      </c>
    </row>
    <row r="634" spans="1:5" hidden="1">
      <c r="A634" t="s">
        <v>163</v>
      </c>
      <c r="B634">
        <v>17</v>
      </c>
      <c r="C634" t="s">
        <v>184</v>
      </c>
      <c r="D634">
        <v>584</v>
      </c>
      <c r="E634" t="s">
        <v>1662</v>
      </c>
    </row>
    <row r="635" spans="1:5" hidden="1">
      <c r="A635" t="s">
        <v>163</v>
      </c>
      <c r="B635">
        <v>17</v>
      </c>
      <c r="C635" t="s">
        <v>185</v>
      </c>
      <c r="D635">
        <v>640</v>
      </c>
      <c r="E635" t="s">
        <v>1662</v>
      </c>
    </row>
    <row r="636" spans="1:5" hidden="1">
      <c r="A636" t="s">
        <v>163</v>
      </c>
      <c r="B636">
        <v>17</v>
      </c>
      <c r="C636" t="s">
        <v>186</v>
      </c>
      <c r="D636">
        <v>640</v>
      </c>
      <c r="E636" t="s">
        <v>1662</v>
      </c>
    </row>
    <row r="637" spans="1:5" hidden="1">
      <c r="A637" t="s">
        <v>5</v>
      </c>
      <c r="B637">
        <v>17</v>
      </c>
      <c r="C637" t="s">
        <v>187</v>
      </c>
      <c r="D637">
        <v>120</v>
      </c>
      <c r="E637" t="s">
        <v>1662</v>
      </c>
    </row>
    <row r="638" spans="1:5" hidden="1">
      <c r="A638" t="s">
        <v>5</v>
      </c>
      <c r="B638">
        <v>17</v>
      </c>
      <c r="C638" t="s">
        <v>81</v>
      </c>
      <c r="D638">
        <v>300</v>
      </c>
      <c r="E638" t="s">
        <v>1662</v>
      </c>
    </row>
    <row r="639" spans="1:5" hidden="1">
      <c r="A639" t="s">
        <v>272</v>
      </c>
      <c r="B639">
        <v>17</v>
      </c>
      <c r="C639" t="s">
        <v>273</v>
      </c>
      <c r="D639">
        <v>600</v>
      </c>
      <c r="E639" t="s">
        <v>1662</v>
      </c>
    </row>
    <row r="640" spans="1:5" hidden="1">
      <c r="A640" t="s">
        <v>87</v>
      </c>
      <c r="B640">
        <v>17</v>
      </c>
      <c r="C640" t="s">
        <v>123</v>
      </c>
      <c r="D640">
        <v>608</v>
      </c>
      <c r="E640" t="s">
        <v>1662</v>
      </c>
    </row>
    <row r="641" spans="1:5" hidden="1">
      <c r="A641" t="s">
        <v>87</v>
      </c>
      <c r="B641">
        <v>17</v>
      </c>
      <c r="C641" t="s">
        <v>124</v>
      </c>
      <c r="D641">
        <v>608</v>
      </c>
      <c r="E641" t="s">
        <v>1662</v>
      </c>
    </row>
    <row r="642" spans="1:5" hidden="1">
      <c r="A642" t="s">
        <v>87</v>
      </c>
      <c r="B642">
        <v>17</v>
      </c>
      <c r="C642" t="s">
        <v>125</v>
      </c>
      <c r="D642">
        <v>608</v>
      </c>
      <c r="E642" t="s">
        <v>1662</v>
      </c>
    </row>
    <row r="643" spans="1:5" hidden="1">
      <c r="A643" t="s">
        <v>87</v>
      </c>
      <c r="B643">
        <v>17</v>
      </c>
      <c r="C643" t="s">
        <v>126</v>
      </c>
      <c r="D643">
        <v>700</v>
      </c>
      <c r="E643" t="s">
        <v>1662</v>
      </c>
    </row>
    <row r="644" spans="1:5" hidden="1">
      <c r="A644" t="s">
        <v>87</v>
      </c>
      <c r="B644">
        <v>17</v>
      </c>
      <c r="C644" t="s">
        <v>127</v>
      </c>
      <c r="D644">
        <v>608</v>
      </c>
      <c r="E644" t="s">
        <v>1662</v>
      </c>
    </row>
    <row r="645" spans="1:5" hidden="1">
      <c r="A645" t="s">
        <v>87</v>
      </c>
      <c r="B645">
        <v>17</v>
      </c>
      <c r="C645" t="s">
        <v>128</v>
      </c>
      <c r="D645">
        <v>608</v>
      </c>
      <c r="E645" t="s">
        <v>1662</v>
      </c>
    </row>
    <row r="646" spans="1:5" hidden="1">
      <c r="A646" t="s">
        <v>87</v>
      </c>
      <c r="B646">
        <v>17</v>
      </c>
      <c r="C646" t="s">
        <v>389</v>
      </c>
      <c r="D646">
        <v>620</v>
      </c>
      <c r="E646" t="s">
        <v>1662</v>
      </c>
    </row>
    <row r="647" spans="1:5" hidden="1">
      <c r="A647" t="s">
        <v>85</v>
      </c>
      <c r="B647">
        <v>17</v>
      </c>
      <c r="C647" t="s">
        <v>189</v>
      </c>
      <c r="D647">
        <v>319</v>
      </c>
      <c r="E647" t="s">
        <v>1662</v>
      </c>
    </row>
    <row r="648" spans="1:5" hidden="1">
      <c r="A648" t="s">
        <v>87</v>
      </c>
      <c r="B648">
        <v>17</v>
      </c>
      <c r="C648" t="s">
        <v>190</v>
      </c>
      <c r="D648">
        <v>245</v>
      </c>
      <c r="E648" t="s">
        <v>1662</v>
      </c>
    </row>
    <row r="649" spans="1:5" hidden="1">
      <c r="A649" t="s">
        <v>133</v>
      </c>
      <c r="B649">
        <v>17</v>
      </c>
      <c r="C649" t="s">
        <v>422</v>
      </c>
      <c r="D649">
        <v>1000</v>
      </c>
      <c r="E649" t="s">
        <v>1662</v>
      </c>
    </row>
    <row r="650" spans="1:5" hidden="1">
      <c r="A650" t="s">
        <v>163</v>
      </c>
      <c r="B650">
        <v>17</v>
      </c>
      <c r="C650" t="s">
        <v>390</v>
      </c>
      <c r="D650">
        <v>120</v>
      </c>
      <c r="E650" t="s">
        <v>1662</v>
      </c>
    </row>
    <row r="651" spans="1:5" hidden="1">
      <c r="A651" t="s">
        <v>163</v>
      </c>
      <c r="B651">
        <v>17</v>
      </c>
      <c r="C651" t="s">
        <v>391</v>
      </c>
      <c r="D651">
        <v>100</v>
      </c>
      <c r="E651" t="s">
        <v>1662</v>
      </c>
    </row>
    <row r="652" spans="1:5" hidden="1">
      <c r="A652" t="s">
        <v>364</v>
      </c>
      <c r="B652">
        <v>18</v>
      </c>
      <c r="C652" t="s">
        <v>423</v>
      </c>
      <c r="D652">
        <v>300</v>
      </c>
      <c r="E652" t="s">
        <v>1662</v>
      </c>
    </row>
    <row r="653" spans="1:5" hidden="1">
      <c r="A653" t="s">
        <v>364</v>
      </c>
      <c r="B653">
        <v>18</v>
      </c>
      <c r="C653" t="s">
        <v>424</v>
      </c>
      <c r="D653">
        <v>1300</v>
      </c>
      <c r="E653" t="s">
        <v>1662</v>
      </c>
    </row>
    <row r="654" spans="1:5" hidden="1">
      <c r="A654" t="s">
        <v>364</v>
      </c>
      <c r="B654">
        <v>18</v>
      </c>
      <c r="C654" t="s">
        <v>395</v>
      </c>
      <c r="D654">
        <v>300</v>
      </c>
      <c r="E654" t="s">
        <v>1662</v>
      </c>
    </row>
    <row r="655" spans="1:5" hidden="1">
      <c r="A655" t="s">
        <v>364</v>
      </c>
      <c r="B655">
        <v>18</v>
      </c>
      <c r="C655" t="s">
        <v>425</v>
      </c>
      <c r="D655">
        <v>1700</v>
      </c>
      <c r="E655" t="s">
        <v>1662</v>
      </c>
    </row>
    <row r="656" spans="1:5" hidden="1">
      <c r="A656" t="s">
        <v>364</v>
      </c>
      <c r="B656">
        <v>18</v>
      </c>
      <c r="C656" t="s">
        <v>426</v>
      </c>
      <c r="D656">
        <v>2000</v>
      </c>
      <c r="E656" t="s">
        <v>1662</v>
      </c>
    </row>
    <row r="657" spans="1:5" hidden="1">
      <c r="A657" t="s">
        <v>87</v>
      </c>
      <c r="B657">
        <v>18</v>
      </c>
      <c r="C657" t="s">
        <v>138</v>
      </c>
      <c r="D657">
        <v>50</v>
      </c>
      <c r="E657" t="s">
        <v>1662</v>
      </c>
    </row>
    <row r="658" spans="1:5" hidden="1">
      <c r="A658" t="s">
        <v>157</v>
      </c>
      <c r="B658">
        <v>18</v>
      </c>
      <c r="C658" t="s">
        <v>427</v>
      </c>
      <c r="D658">
        <v>500</v>
      </c>
      <c r="E658" t="s">
        <v>1662</v>
      </c>
    </row>
    <row r="659" spans="1:5" hidden="1">
      <c r="A659" t="s">
        <v>133</v>
      </c>
      <c r="B659">
        <v>18</v>
      </c>
      <c r="C659" t="s">
        <v>428</v>
      </c>
      <c r="D659">
        <v>800</v>
      </c>
      <c r="E659" t="s">
        <v>1662</v>
      </c>
    </row>
    <row r="660" spans="1:5" hidden="1">
      <c r="A660" t="s">
        <v>133</v>
      </c>
      <c r="B660">
        <v>18</v>
      </c>
      <c r="C660" t="s">
        <v>148</v>
      </c>
      <c r="D660">
        <v>100</v>
      </c>
      <c r="E660" t="s">
        <v>1662</v>
      </c>
    </row>
    <row r="661" spans="1:5" hidden="1">
      <c r="A661" t="s">
        <v>133</v>
      </c>
      <c r="B661">
        <v>18</v>
      </c>
      <c r="C661" t="s">
        <v>429</v>
      </c>
      <c r="D661">
        <v>1300</v>
      </c>
      <c r="E661" t="s">
        <v>1662</v>
      </c>
    </row>
    <row r="662" spans="1:5" hidden="1">
      <c r="A662" t="s">
        <v>133</v>
      </c>
      <c r="B662">
        <v>18</v>
      </c>
      <c r="C662" t="s">
        <v>430</v>
      </c>
      <c r="D662">
        <v>1000</v>
      </c>
      <c r="E662" t="s">
        <v>1662</v>
      </c>
    </row>
    <row r="663" spans="1:5" hidden="1">
      <c r="A663" t="s">
        <v>133</v>
      </c>
      <c r="B663">
        <v>18</v>
      </c>
      <c r="C663" t="s">
        <v>150</v>
      </c>
      <c r="D663">
        <v>1000</v>
      </c>
      <c r="E663" t="s">
        <v>1662</v>
      </c>
    </row>
    <row r="664" spans="1:5" hidden="1">
      <c r="A664" t="s">
        <v>82</v>
      </c>
      <c r="B664">
        <v>18</v>
      </c>
      <c r="C664" t="s">
        <v>431</v>
      </c>
      <c r="D664">
        <v>850</v>
      </c>
      <c r="E664" t="s">
        <v>1662</v>
      </c>
    </row>
    <row r="665" spans="1:5" hidden="1">
      <c r="A665" t="s">
        <v>82</v>
      </c>
      <c r="B665">
        <v>18</v>
      </c>
      <c r="C665" t="s">
        <v>432</v>
      </c>
      <c r="D665">
        <v>850</v>
      </c>
      <c r="E665" t="s">
        <v>1662</v>
      </c>
    </row>
    <row r="666" spans="1:5" hidden="1">
      <c r="A666" t="s">
        <v>9</v>
      </c>
      <c r="B666">
        <v>18</v>
      </c>
      <c r="C666" t="s">
        <v>10</v>
      </c>
      <c r="D666">
        <v>390</v>
      </c>
      <c r="E666" t="s">
        <v>1662</v>
      </c>
    </row>
    <row r="667" spans="1:5" hidden="1">
      <c r="A667" t="s">
        <v>9</v>
      </c>
      <c r="B667">
        <v>18</v>
      </c>
      <c r="C667" t="s">
        <v>68</v>
      </c>
      <c r="D667">
        <v>600</v>
      </c>
      <c r="E667" t="s">
        <v>1662</v>
      </c>
    </row>
    <row r="668" spans="1:5" hidden="1">
      <c r="A668" t="s">
        <v>9</v>
      </c>
      <c r="B668">
        <v>18</v>
      </c>
      <c r="C668" t="s">
        <v>69</v>
      </c>
      <c r="D668">
        <v>600</v>
      </c>
      <c r="E668" t="s">
        <v>1662</v>
      </c>
    </row>
    <row r="669" spans="1:5" hidden="1">
      <c r="A669" t="s">
        <v>9</v>
      </c>
      <c r="B669">
        <v>18</v>
      </c>
      <c r="C669" t="s">
        <v>70</v>
      </c>
      <c r="D669">
        <v>600</v>
      </c>
      <c r="E669" t="s">
        <v>1662</v>
      </c>
    </row>
    <row r="670" spans="1:5" hidden="1">
      <c r="A670" t="s">
        <v>364</v>
      </c>
      <c r="B670">
        <v>18</v>
      </c>
      <c r="C670" t="s">
        <v>407</v>
      </c>
      <c r="D670">
        <v>2000</v>
      </c>
      <c r="E670" t="s">
        <v>1662</v>
      </c>
    </row>
    <row r="671" spans="1:5" hidden="1">
      <c r="A671" t="s">
        <v>364</v>
      </c>
      <c r="B671">
        <v>18</v>
      </c>
      <c r="C671" t="s">
        <v>433</v>
      </c>
      <c r="D671">
        <v>500</v>
      </c>
      <c r="E671" t="s">
        <v>1662</v>
      </c>
    </row>
    <row r="672" spans="1:5" hidden="1">
      <c r="A672" t="s">
        <v>364</v>
      </c>
      <c r="B672">
        <v>18</v>
      </c>
      <c r="C672" t="s">
        <v>409</v>
      </c>
      <c r="D672">
        <v>1720</v>
      </c>
      <c r="E672" t="s">
        <v>1662</v>
      </c>
    </row>
    <row r="673" spans="1:5" hidden="1">
      <c r="A673" t="s">
        <v>364</v>
      </c>
      <c r="B673">
        <v>18</v>
      </c>
      <c r="C673" t="s">
        <v>434</v>
      </c>
      <c r="D673">
        <v>1200</v>
      </c>
      <c r="E673" t="s">
        <v>1662</v>
      </c>
    </row>
    <row r="674" spans="1:5" hidden="1">
      <c r="A674" t="s">
        <v>364</v>
      </c>
      <c r="B674">
        <v>18</v>
      </c>
      <c r="C674" t="s">
        <v>411</v>
      </c>
      <c r="D674">
        <v>1900</v>
      </c>
      <c r="E674" t="s">
        <v>1662</v>
      </c>
    </row>
    <row r="675" spans="1:5" hidden="1">
      <c r="A675" t="s">
        <v>364</v>
      </c>
      <c r="B675">
        <v>18</v>
      </c>
      <c r="C675" t="s">
        <v>435</v>
      </c>
      <c r="D675">
        <v>300</v>
      </c>
      <c r="E675" t="s">
        <v>1662</v>
      </c>
    </row>
    <row r="676" spans="1:5" hidden="1">
      <c r="A676" t="s">
        <v>364</v>
      </c>
      <c r="B676">
        <v>18</v>
      </c>
      <c r="C676" t="s">
        <v>436</v>
      </c>
      <c r="D676">
        <v>500</v>
      </c>
      <c r="E676" t="s">
        <v>1662</v>
      </c>
    </row>
    <row r="677" spans="1:5" hidden="1">
      <c r="A677" t="s">
        <v>364</v>
      </c>
      <c r="B677">
        <v>18</v>
      </c>
      <c r="C677" t="s">
        <v>437</v>
      </c>
      <c r="D677">
        <v>250</v>
      </c>
      <c r="E677" t="s">
        <v>1662</v>
      </c>
    </row>
    <row r="678" spans="1:5" hidden="1">
      <c r="A678" t="s">
        <v>87</v>
      </c>
      <c r="B678">
        <v>18</v>
      </c>
      <c r="C678" t="s">
        <v>114</v>
      </c>
      <c r="D678">
        <v>324</v>
      </c>
      <c r="E678" t="s">
        <v>1662</v>
      </c>
    </row>
    <row r="679" spans="1:5" hidden="1">
      <c r="A679" t="s">
        <v>85</v>
      </c>
      <c r="B679">
        <v>18</v>
      </c>
      <c r="C679" t="s">
        <v>438</v>
      </c>
      <c r="D679">
        <v>500</v>
      </c>
      <c r="E679" t="s">
        <v>1662</v>
      </c>
    </row>
    <row r="680" spans="1:5" hidden="1">
      <c r="A680" t="s">
        <v>87</v>
      </c>
      <c r="B680">
        <v>18</v>
      </c>
      <c r="C680" t="s">
        <v>115</v>
      </c>
      <c r="D680">
        <v>324</v>
      </c>
      <c r="E680" t="s">
        <v>1662</v>
      </c>
    </row>
    <row r="681" spans="1:5" hidden="1">
      <c r="A681" t="s">
        <v>310</v>
      </c>
      <c r="B681">
        <v>18</v>
      </c>
      <c r="C681" t="s">
        <v>78</v>
      </c>
      <c r="D681">
        <v>1000</v>
      </c>
      <c r="E681" t="s">
        <v>1662</v>
      </c>
    </row>
    <row r="682" spans="1:5" hidden="1">
      <c r="A682" t="s">
        <v>87</v>
      </c>
      <c r="B682">
        <v>18</v>
      </c>
      <c r="C682" t="s">
        <v>116</v>
      </c>
      <c r="D682">
        <v>324</v>
      </c>
      <c r="E682" t="s">
        <v>1662</v>
      </c>
    </row>
    <row r="683" spans="1:5" hidden="1">
      <c r="A683" t="s">
        <v>87</v>
      </c>
      <c r="B683">
        <v>18</v>
      </c>
      <c r="C683" t="s">
        <v>117</v>
      </c>
      <c r="D683">
        <v>324</v>
      </c>
      <c r="E683" t="s">
        <v>1662</v>
      </c>
    </row>
    <row r="684" spans="1:5" hidden="1">
      <c r="A684" t="s">
        <v>87</v>
      </c>
      <c r="B684">
        <v>18</v>
      </c>
      <c r="C684" t="s">
        <v>118</v>
      </c>
      <c r="D684">
        <v>324</v>
      </c>
      <c r="E684" t="s">
        <v>1662</v>
      </c>
    </row>
    <row r="685" spans="1:5" hidden="1">
      <c r="A685" t="s">
        <v>79</v>
      </c>
      <c r="B685">
        <v>18</v>
      </c>
      <c r="C685" t="s">
        <v>80</v>
      </c>
      <c r="D685">
        <v>400</v>
      </c>
      <c r="E685" t="s">
        <v>1662</v>
      </c>
    </row>
    <row r="686" spans="1:5" hidden="1">
      <c r="A686" t="s">
        <v>79</v>
      </c>
      <c r="B686">
        <v>18</v>
      </c>
      <c r="C686" t="s">
        <v>329</v>
      </c>
      <c r="D686">
        <v>440</v>
      </c>
      <c r="E686" t="s">
        <v>1662</v>
      </c>
    </row>
    <row r="687" spans="1:5" hidden="1">
      <c r="A687" t="s">
        <v>79</v>
      </c>
      <c r="B687">
        <v>18</v>
      </c>
      <c r="C687" t="s">
        <v>312</v>
      </c>
      <c r="D687">
        <v>1000</v>
      </c>
      <c r="E687" t="s">
        <v>1662</v>
      </c>
    </row>
    <row r="688" spans="1:5" hidden="1">
      <c r="A688" t="s">
        <v>163</v>
      </c>
      <c r="B688">
        <v>18</v>
      </c>
      <c r="C688" t="s">
        <v>384</v>
      </c>
      <c r="D688">
        <v>500</v>
      </c>
      <c r="E688" t="s">
        <v>1662</v>
      </c>
    </row>
    <row r="689" spans="1:5" hidden="1">
      <c r="A689" t="s">
        <v>79</v>
      </c>
      <c r="B689">
        <v>18</v>
      </c>
      <c r="C689" t="s">
        <v>183</v>
      </c>
      <c r="D689">
        <v>1000</v>
      </c>
      <c r="E689" t="s">
        <v>1662</v>
      </c>
    </row>
    <row r="690" spans="1:5" hidden="1">
      <c r="A690" t="s">
        <v>291</v>
      </c>
      <c r="B690">
        <v>18</v>
      </c>
      <c r="C690" t="s">
        <v>292</v>
      </c>
      <c r="D690">
        <v>700</v>
      </c>
      <c r="E690" t="s">
        <v>1662</v>
      </c>
    </row>
    <row r="691" spans="1:5" hidden="1">
      <c r="A691" t="s">
        <v>291</v>
      </c>
      <c r="B691">
        <v>18</v>
      </c>
      <c r="C691" t="s">
        <v>293</v>
      </c>
      <c r="D691">
        <v>700</v>
      </c>
      <c r="E691" t="s">
        <v>1662</v>
      </c>
    </row>
    <row r="692" spans="1:5" hidden="1">
      <c r="A692" t="s">
        <v>291</v>
      </c>
      <c r="B692">
        <v>18</v>
      </c>
      <c r="C692" t="s">
        <v>294</v>
      </c>
      <c r="D692">
        <v>700</v>
      </c>
      <c r="E692" t="s">
        <v>1662</v>
      </c>
    </row>
    <row r="693" spans="1:5" hidden="1">
      <c r="A693" t="s">
        <v>291</v>
      </c>
      <c r="B693">
        <v>18</v>
      </c>
      <c r="C693" t="s">
        <v>295</v>
      </c>
      <c r="D693">
        <v>700</v>
      </c>
      <c r="E693" t="s">
        <v>1662</v>
      </c>
    </row>
    <row r="694" spans="1:5" hidden="1">
      <c r="A694" t="s">
        <v>157</v>
      </c>
      <c r="B694">
        <v>18</v>
      </c>
      <c r="C694" t="s">
        <v>439</v>
      </c>
      <c r="D694">
        <v>245</v>
      </c>
      <c r="E694" t="s">
        <v>1662</v>
      </c>
    </row>
    <row r="695" spans="1:5" hidden="1">
      <c r="A695" t="s">
        <v>157</v>
      </c>
      <c r="B695">
        <v>18</v>
      </c>
      <c r="C695" t="s">
        <v>440</v>
      </c>
      <c r="D695">
        <v>245</v>
      </c>
      <c r="E695" t="s">
        <v>1662</v>
      </c>
    </row>
    <row r="696" spans="1:5" hidden="1">
      <c r="A696" t="s">
        <v>364</v>
      </c>
      <c r="B696">
        <v>18</v>
      </c>
      <c r="C696" t="s">
        <v>441</v>
      </c>
      <c r="D696">
        <v>500</v>
      </c>
      <c r="E696" t="s">
        <v>1662</v>
      </c>
    </row>
    <row r="697" spans="1:5" hidden="1">
      <c r="A697" t="s">
        <v>163</v>
      </c>
      <c r="B697">
        <v>18</v>
      </c>
      <c r="C697" t="s">
        <v>185</v>
      </c>
      <c r="D697">
        <v>160</v>
      </c>
      <c r="E697" t="s">
        <v>1662</v>
      </c>
    </row>
    <row r="698" spans="1:5" hidden="1">
      <c r="A698" t="s">
        <v>163</v>
      </c>
      <c r="B698">
        <v>18</v>
      </c>
      <c r="C698" t="s">
        <v>186</v>
      </c>
      <c r="D698">
        <v>300</v>
      </c>
      <c r="E698" t="s">
        <v>1662</v>
      </c>
    </row>
    <row r="699" spans="1:5" hidden="1">
      <c r="A699" t="s">
        <v>364</v>
      </c>
      <c r="B699">
        <v>18</v>
      </c>
      <c r="C699" t="s">
        <v>442</v>
      </c>
      <c r="D699">
        <v>250</v>
      </c>
      <c r="E699" t="s">
        <v>1662</v>
      </c>
    </row>
    <row r="700" spans="1:5" hidden="1">
      <c r="A700" t="s">
        <v>310</v>
      </c>
      <c r="B700">
        <v>18</v>
      </c>
      <c r="C700" t="s">
        <v>319</v>
      </c>
      <c r="D700">
        <v>1000</v>
      </c>
      <c r="E700" t="s">
        <v>1662</v>
      </c>
    </row>
    <row r="701" spans="1:5" hidden="1">
      <c r="A701" t="s">
        <v>87</v>
      </c>
      <c r="B701">
        <v>18</v>
      </c>
      <c r="C701" t="s">
        <v>123</v>
      </c>
      <c r="D701">
        <v>324</v>
      </c>
      <c r="E701" t="s">
        <v>1662</v>
      </c>
    </row>
    <row r="702" spans="1:5" hidden="1">
      <c r="A702" t="s">
        <v>87</v>
      </c>
      <c r="B702">
        <v>18</v>
      </c>
      <c r="C702" t="s">
        <v>124</v>
      </c>
      <c r="D702">
        <v>324</v>
      </c>
      <c r="E702" t="s">
        <v>1662</v>
      </c>
    </row>
    <row r="703" spans="1:5" hidden="1">
      <c r="A703" t="s">
        <v>87</v>
      </c>
      <c r="B703">
        <v>18</v>
      </c>
      <c r="C703" t="s">
        <v>125</v>
      </c>
      <c r="D703">
        <v>324</v>
      </c>
      <c r="E703" t="s">
        <v>1662</v>
      </c>
    </row>
    <row r="704" spans="1:5" hidden="1">
      <c r="A704" t="s">
        <v>87</v>
      </c>
      <c r="B704">
        <v>18</v>
      </c>
      <c r="C704" t="s">
        <v>126</v>
      </c>
      <c r="D704">
        <v>350</v>
      </c>
      <c r="E704" t="s">
        <v>1662</v>
      </c>
    </row>
    <row r="705" spans="1:5" hidden="1">
      <c r="A705" t="s">
        <v>87</v>
      </c>
      <c r="B705">
        <v>18</v>
      </c>
      <c r="C705" t="s">
        <v>127</v>
      </c>
      <c r="D705">
        <v>324</v>
      </c>
      <c r="E705" t="s">
        <v>1662</v>
      </c>
    </row>
    <row r="706" spans="1:5" hidden="1">
      <c r="A706" t="s">
        <v>87</v>
      </c>
      <c r="B706">
        <v>18</v>
      </c>
      <c r="C706" t="s">
        <v>128</v>
      </c>
      <c r="D706">
        <v>324</v>
      </c>
      <c r="E706" t="s">
        <v>1662</v>
      </c>
    </row>
    <row r="707" spans="1:5" hidden="1">
      <c r="A707" t="s">
        <v>87</v>
      </c>
      <c r="B707">
        <v>18</v>
      </c>
      <c r="C707" t="s">
        <v>389</v>
      </c>
      <c r="D707">
        <v>320</v>
      </c>
      <c r="E707" t="s">
        <v>1662</v>
      </c>
    </row>
    <row r="708" spans="1:5" hidden="1">
      <c r="A708" t="s">
        <v>85</v>
      </c>
      <c r="B708">
        <v>18</v>
      </c>
      <c r="C708" t="s">
        <v>189</v>
      </c>
      <c r="D708">
        <v>350</v>
      </c>
      <c r="E708" t="s">
        <v>1662</v>
      </c>
    </row>
    <row r="709" spans="1:5" hidden="1">
      <c r="A709" t="s">
        <v>87</v>
      </c>
      <c r="B709">
        <v>18</v>
      </c>
      <c r="C709" t="s">
        <v>190</v>
      </c>
      <c r="D709">
        <v>245</v>
      </c>
      <c r="E709" t="s">
        <v>1662</v>
      </c>
    </row>
    <row r="710" spans="1:5" hidden="1">
      <c r="A710" t="s">
        <v>85</v>
      </c>
      <c r="B710">
        <v>18</v>
      </c>
      <c r="C710" t="s">
        <v>274</v>
      </c>
      <c r="D710">
        <v>500</v>
      </c>
      <c r="E710" t="s">
        <v>1662</v>
      </c>
    </row>
    <row r="711" spans="1:5" hidden="1">
      <c r="A711" t="s">
        <v>133</v>
      </c>
      <c r="B711">
        <v>18</v>
      </c>
      <c r="C711" t="s">
        <v>422</v>
      </c>
      <c r="D711">
        <v>4000</v>
      </c>
      <c r="E711" t="s">
        <v>1662</v>
      </c>
    </row>
    <row r="712" spans="1:5" hidden="1">
      <c r="A712" t="s">
        <v>85</v>
      </c>
      <c r="B712">
        <v>19</v>
      </c>
      <c r="C712" t="s">
        <v>302</v>
      </c>
      <c r="D712">
        <v>191</v>
      </c>
      <c r="E712" t="s">
        <v>1662</v>
      </c>
    </row>
    <row r="713" spans="1:5" hidden="1">
      <c r="A713" t="s">
        <v>157</v>
      </c>
      <c r="B713">
        <v>19</v>
      </c>
      <c r="C713" t="s">
        <v>443</v>
      </c>
      <c r="D713">
        <v>500</v>
      </c>
      <c r="E713" t="s">
        <v>1662</v>
      </c>
    </row>
    <row r="714" spans="1:5" hidden="1">
      <c r="A714" t="s">
        <v>93</v>
      </c>
      <c r="B714">
        <v>19</v>
      </c>
      <c r="C714" t="s">
        <v>94</v>
      </c>
      <c r="D714">
        <v>150</v>
      </c>
      <c r="E714" t="s">
        <v>1662</v>
      </c>
    </row>
    <row r="715" spans="1:5" hidden="1">
      <c r="A715" t="s">
        <v>157</v>
      </c>
      <c r="B715">
        <v>19</v>
      </c>
      <c r="C715" t="s">
        <v>444</v>
      </c>
      <c r="D715">
        <v>753</v>
      </c>
      <c r="E715" t="s">
        <v>1662</v>
      </c>
    </row>
    <row r="716" spans="1:5" hidden="1">
      <c r="A716" t="s">
        <v>85</v>
      </c>
      <c r="B716">
        <v>19</v>
      </c>
      <c r="C716" t="s">
        <v>204</v>
      </c>
      <c r="D716">
        <v>800</v>
      </c>
      <c r="E716" t="s">
        <v>1662</v>
      </c>
    </row>
    <row r="717" spans="1:5" hidden="1">
      <c r="A717" t="s">
        <v>169</v>
      </c>
      <c r="B717">
        <v>19</v>
      </c>
      <c r="C717" t="s">
        <v>325</v>
      </c>
      <c r="D717">
        <v>180</v>
      </c>
      <c r="E717" t="s">
        <v>1662</v>
      </c>
    </row>
    <row r="718" spans="1:5" hidden="1">
      <c r="A718" t="s">
        <v>53</v>
      </c>
      <c r="B718">
        <v>19</v>
      </c>
      <c r="C718" t="s">
        <v>445</v>
      </c>
      <c r="D718">
        <v>230</v>
      </c>
      <c r="E718" t="s">
        <v>1662</v>
      </c>
    </row>
    <row r="719" spans="1:5" hidden="1">
      <c r="A719" t="s">
        <v>278</v>
      </c>
      <c r="B719">
        <v>19</v>
      </c>
      <c r="C719" t="s">
        <v>279</v>
      </c>
      <c r="D719">
        <v>75</v>
      </c>
      <c r="E719" t="s">
        <v>1662</v>
      </c>
    </row>
    <row r="720" spans="1:5" hidden="1">
      <c r="A720" t="s">
        <v>446</v>
      </c>
      <c r="B720">
        <v>19</v>
      </c>
      <c r="C720" t="s">
        <v>447</v>
      </c>
      <c r="D720">
        <v>200</v>
      </c>
      <c r="E720" t="s">
        <v>1662</v>
      </c>
    </row>
    <row r="721" spans="1:5" hidden="1">
      <c r="A721" t="s">
        <v>157</v>
      </c>
      <c r="B721">
        <v>19</v>
      </c>
      <c r="C721" t="s">
        <v>448</v>
      </c>
      <c r="D721">
        <v>500</v>
      </c>
      <c r="E721" t="s">
        <v>1662</v>
      </c>
    </row>
    <row r="722" spans="1:5" hidden="1">
      <c r="A722" t="s">
        <v>169</v>
      </c>
      <c r="B722">
        <v>19</v>
      </c>
      <c r="C722" t="s">
        <v>170</v>
      </c>
      <c r="D722">
        <v>960</v>
      </c>
      <c r="E722" t="s">
        <v>1662</v>
      </c>
    </row>
    <row r="723" spans="1:5" hidden="1">
      <c r="A723" t="s">
        <v>119</v>
      </c>
      <c r="B723">
        <v>19</v>
      </c>
      <c r="C723" t="s">
        <v>270</v>
      </c>
      <c r="D723">
        <v>1020</v>
      </c>
      <c r="E723" t="s">
        <v>1662</v>
      </c>
    </row>
    <row r="724" spans="1:5" hidden="1">
      <c r="A724" t="s">
        <v>61</v>
      </c>
      <c r="B724">
        <v>19</v>
      </c>
      <c r="C724" t="s">
        <v>62</v>
      </c>
      <c r="D724">
        <v>15</v>
      </c>
      <c r="E724" t="s">
        <v>1662</v>
      </c>
    </row>
    <row r="725" spans="1:5" hidden="1">
      <c r="A725" t="s">
        <v>171</v>
      </c>
      <c r="B725">
        <v>19</v>
      </c>
      <c r="C725" t="s">
        <v>65</v>
      </c>
      <c r="D725">
        <v>500</v>
      </c>
      <c r="E725" t="s">
        <v>1662</v>
      </c>
    </row>
    <row r="726" spans="1:5" hidden="1">
      <c r="A726" t="s">
        <v>169</v>
      </c>
      <c r="B726">
        <v>19</v>
      </c>
      <c r="C726" t="s">
        <v>449</v>
      </c>
      <c r="D726">
        <v>2600</v>
      </c>
      <c r="E726" t="s">
        <v>1662</v>
      </c>
    </row>
    <row r="727" spans="1:5" hidden="1">
      <c r="A727" t="s">
        <v>450</v>
      </c>
      <c r="B727">
        <v>19</v>
      </c>
      <c r="C727" t="s">
        <v>451</v>
      </c>
      <c r="D727">
        <v>2057</v>
      </c>
      <c r="E727" t="s">
        <v>1662</v>
      </c>
    </row>
    <row r="728" spans="1:5" hidden="1">
      <c r="A728" t="s">
        <v>87</v>
      </c>
      <c r="B728">
        <v>19</v>
      </c>
      <c r="C728" t="s">
        <v>114</v>
      </c>
      <c r="D728">
        <v>160</v>
      </c>
      <c r="E728" t="s">
        <v>1662</v>
      </c>
    </row>
    <row r="729" spans="1:5" hidden="1">
      <c r="A729" t="s">
        <v>87</v>
      </c>
      <c r="B729">
        <v>19</v>
      </c>
      <c r="C729" t="s">
        <v>115</v>
      </c>
      <c r="D729">
        <v>160</v>
      </c>
      <c r="E729" t="s">
        <v>1662</v>
      </c>
    </row>
    <row r="730" spans="1:5" hidden="1">
      <c r="A730" t="s">
        <v>452</v>
      </c>
      <c r="B730">
        <v>19</v>
      </c>
      <c r="C730" t="s">
        <v>453</v>
      </c>
      <c r="D730">
        <v>1500</v>
      </c>
      <c r="E730" t="s">
        <v>1662</v>
      </c>
    </row>
    <row r="731" spans="1:5" hidden="1">
      <c r="A731" t="s">
        <v>77</v>
      </c>
      <c r="B731">
        <v>19</v>
      </c>
      <c r="C731" t="s">
        <v>78</v>
      </c>
      <c r="D731">
        <v>150</v>
      </c>
      <c r="E731" t="s">
        <v>1662</v>
      </c>
    </row>
    <row r="732" spans="1:5" hidden="1">
      <c r="A732" t="s">
        <v>87</v>
      </c>
      <c r="B732">
        <v>19</v>
      </c>
      <c r="C732" t="s">
        <v>116</v>
      </c>
      <c r="D732">
        <v>160</v>
      </c>
      <c r="E732" t="s">
        <v>1662</v>
      </c>
    </row>
    <row r="733" spans="1:5" hidden="1">
      <c r="A733" t="s">
        <v>87</v>
      </c>
      <c r="B733">
        <v>19</v>
      </c>
      <c r="C733" t="s">
        <v>117</v>
      </c>
      <c r="D733">
        <v>160</v>
      </c>
      <c r="E733" t="s">
        <v>1662</v>
      </c>
    </row>
    <row r="734" spans="1:5" hidden="1">
      <c r="A734" t="s">
        <v>87</v>
      </c>
      <c r="B734">
        <v>19</v>
      </c>
      <c r="C734" t="s">
        <v>118</v>
      </c>
      <c r="D734">
        <v>160</v>
      </c>
      <c r="E734" t="s">
        <v>1662</v>
      </c>
    </row>
    <row r="735" spans="1:5" hidden="1">
      <c r="A735" t="s">
        <v>79</v>
      </c>
      <c r="B735">
        <v>19</v>
      </c>
      <c r="C735" t="s">
        <v>80</v>
      </c>
      <c r="D735">
        <v>700</v>
      </c>
      <c r="E735" t="s">
        <v>1662</v>
      </c>
    </row>
    <row r="736" spans="1:5" hidden="1">
      <c r="A736" t="s">
        <v>454</v>
      </c>
      <c r="B736">
        <v>19</v>
      </c>
      <c r="C736" t="s">
        <v>455</v>
      </c>
      <c r="D736">
        <v>349</v>
      </c>
      <c r="E736" t="s">
        <v>1662</v>
      </c>
    </row>
    <row r="737" spans="1:5" hidden="1">
      <c r="A737" t="s">
        <v>454</v>
      </c>
      <c r="B737">
        <v>19</v>
      </c>
      <c r="C737" t="s">
        <v>456</v>
      </c>
      <c r="D737">
        <v>739</v>
      </c>
      <c r="E737" t="s">
        <v>1662</v>
      </c>
    </row>
    <row r="738" spans="1:5" hidden="1">
      <c r="A738" t="s">
        <v>79</v>
      </c>
      <c r="B738">
        <v>19</v>
      </c>
      <c r="C738" t="s">
        <v>329</v>
      </c>
      <c r="D738">
        <v>560</v>
      </c>
      <c r="E738" t="s">
        <v>1662</v>
      </c>
    </row>
    <row r="739" spans="1:5" hidden="1">
      <c r="A739" t="s">
        <v>79</v>
      </c>
      <c r="B739">
        <v>19</v>
      </c>
      <c r="C739" t="s">
        <v>312</v>
      </c>
      <c r="D739">
        <v>300</v>
      </c>
      <c r="E739" t="s">
        <v>1662</v>
      </c>
    </row>
    <row r="740" spans="1:5" hidden="1">
      <c r="A740" t="s">
        <v>119</v>
      </c>
      <c r="B740">
        <v>19</v>
      </c>
      <c r="C740" t="s">
        <v>120</v>
      </c>
      <c r="D740">
        <v>1000</v>
      </c>
      <c r="E740" t="s">
        <v>1662</v>
      </c>
    </row>
    <row r="741" spans="1:5" hidden="1">
      <c r="A741" t="s">
        <v>119</v>
      </c>
      <c r="B741">
        <v>19</v>
      </c>
      <c r="C741" t="s">
        <v>182</v>
      </c>
      <c r="D741">
        <v>1000</v>
      </c>
      <c r="E741" t="s">
        <v>1662</v>
      </c>
    </row>
    <row r="742" spans="1:5" hidden="1">
      <c r="A742" t="s">
        <v>163</v>
      </c>
      <c r="B742">
        <v>19</v>
      </c>
      <c r="C742" t="s">
        <v>384</v>
      </c>
      <c r="D742">
        <v>500</v>
      </c>
      <c r="E742" t="s">
        <v>1662</v>
      </c>
    </row>
    <row r="743" spans="1:5" hidden="1">
      <c r="A743" t="s">
        <v>61</v>
      </c>
      <c r="B743">
        <v>19</v>
      </c>
      <c r="C743" t="s">
        <v>198</v>
      </c>
      <c r="D743">
        <v>45</v>
      </c>
      <c r="E743" t="s">
        <v>1662</v>
      </c>
    </row>
    <row r="744" spans="1:5" hidden="1">
      <c r="A744" t="s">
        <v>191</v>
      </c>
      <c r="B744">
        <v>19</v>
      </c>
      <c r="C744" t="s">
        <v>457</v>
      </c>
      <c r="D744">
        <v>2000</v>
      </c>
      <c r="E744" t="s">
        <v>1662</v>
      </c>
    </row>
    <row r="745" spans="1:5" hidden="1">
      <c r="A745" t="s">
        <v>458</v>
      </c>
      <c r="B745">
        <v>19</v>
      </c>
      <c r="C745" t="s">
        <v>439</v>
      </c>
      <c r="D745">
        <v>1836</v>
      </c>
      <c r="E745" t="s">
        <v>1662</v>
      </c>
    </row>
    <row r="746" spans="1:5" hidden="1">
      <c r="A746" t="s">
        <v>458</v>
      </c>
      <c r="B746">
        <v>19</v>
      </c>
      <c r="C746" t="s">
        <v>440</v>
      </c>
      <c r="D746">
        <v>1836</v>
      </c>
      <c r="E746" t="s">
        <v>1662</v>
      </c>
    </row>
    <row r="747" spans="1:5" hidden="1">
      <c r="A747" t="s">
        <v>163</v>
      </c>
      <c r="B747">
        <v>19</v>
      </c>
      <c r="C747" t="s">
        <v>184</v>
      </c>
      <c r="D747">
        <v>240</v>
      </c>
      <c r="E747" t="s">
        <v>1662</v>
      </c>
    </row>
    <row r="748" spans="1:5" hidden="1">
      <c r="A748" t="s">
        <v>163</v>
      </c>
      <c r="B748">
        <v>19</v>
      </c>
      <c r="C748" t="s">
        <v>185</v>
      </c>
      <c r="D748">
        <v>160</v>
      </c>
      <c r="E748" t="s">
        <v>1662</v>
      </c>
    </row>
    <row r="749" spans="1:5" hidden="1">
      <c r="A749" t="s">
        <v>163</v>
      </c>
      <c r="B749">
        <v>19</v>
      </c>
      <c r="C749" t="s">
        <v>186</v>
      </c>
      <c r="D749">
        <v>255</v>
      </c>
      <c r="E749" t="s">
        <v>1662</v>
      </c>
    </row>
    <row r="750" spans="1:5" hidden="1">
      <c r="A750" t="s">
        <v>454</v>
      </c>
      <c r="B750">
        <v>19</v>
      </c>
      <c r="C750" t="s">
        <v>459</v>
      </c>
      <c r="D750">
        <v>420</v>
      </c>
      <c r="E750" t="s">
        <v>1662</v>
      </c>
    </row>
    <row r="751" spans="1:5" hidden="1">
      <c r="A751" t="s">
        <v>272</v>
      </c>
      <c r="B751">
        <v>19</v>
      </c>
      <c r="C751" t="s">
        <v>273</v>
      </c>
      <c r="D751">
        <v>200</v>
      </c>
      <c r="E751" t="s">
        <v>1662</v>
      </c>
    </row>
    <row r="752" spans="1:5" hidden="1">
      <c r="A752" t="s">
        <v>87</v>
      </c>
      <c r="B752">
        <v>19</v>
      </c>
      <c r="C752" t="s">
        <v>123</v>
      </c>
      <c r="D752">
        <v>160</v>
      </c>
      <c r="E752" t="s">
        <v>1662</v>
      </c>
    </row>
    <row r="753" spans="1:5" hidden="1">
      <c r="A753" t="s">
        <v>87</v>
      </c>
      <c r="B753">
        <v>19</v>
      </c>
      <c r="C753" t="s">
        <v>124</v>
      </c>
      <c r="D753">
        <v>160</v>
      </c>
      <c r="E753" t="s">
        <v>1662</v>
      </c>
    </row>
    <row r="754" spans="1:5" hidden="1">
      <c r="A754" t="s">
        <v>87</v>
      </c>
      <c r="B754">
        <v>19</v>
      </c>
      <c r="C754" t="s">
        <v>125</v>
      </c>
      <c r="D754">
        <v>160</v>
      </c>
      <c r="E754" t="s">
        <v>1662</v>
      </c>
    </row>
    <row r="755" spans="1:5" hidden="1">
      <c r="A755" t="s">
        <v>87</v>
      </c>
      <c r="B755">
        <v>19</v>
      </c>
      <c r="C755" t="s">
        <v>126</v>
      </c>
      <c r="D755">
        <v>300</v>
      </c>
      <c r="E755" t="s">
        <v>1662</v>
      </c>
    </row>
    <row r="756" spans="1:5" hidden="1">
      <c r="A756" t="s">
        <v>87</v>
      </c>
      <c r="B756">
        <v>19</v>
      </c>
      <c r="C756" t="s">
        <v>127</v>
      </c>
      <c r="D756">
        <v>160</v>
      </c>
      <c r="E756" t="s">
        <v>1662</v>
      </c>
    </row>
    <row r="757" spans="1:5" hidden="1">
      <c r="A757" t="s">
        <v>87</v>
      </c>
      <c r="B757">
        <v>19</v>
      </c>
      <c r="C757" t="s">
        <v>128</v>
      </c>
      <c r="D757">
        <v>160</v>
      </c>
      <c r="E757" t="s">
        <v>1662</v>
      </c>
    </row>
    <row r="758" spans="1:5" hidden="1">
      <c r="A758" t="s">
        <v>87</v>
      </c>
      <c r="B758">
        <v>19</v>
      </c>
      <c r="C758" t="s">
        <v>190</v>
      </c>
      <c r="D758">
        <v>157</v>
      </c>
      <c r="E758" t="s">
        <v>1662</v>
      </c>
    </row>
    <row r="759" spans="1:5" hidden="1">
      <c r="A759" t="s">
        <v>85</v>
      </c>
      <c r="B759">
        <v>19</v>
      </c>
      <c r="C759" t="s">
        <v>274</v>
      </c>
      <c r="D759">
        <v>330</v>
      </c>
      <c r="E759" t="s">
        <v>1662</v>
      </c>
    </row>
    <row r="760" spans="1:5" hidden="1">
      <c r="A760" t="s">
        <v>191</v>
      </c>
      <c r="B760">
        <v>19</v>
      </c>
      <c r="C760" t="s">
        <v>192</v>
      </c>
      <c r="D760">
        <v>3060</v>
      </c>
      <c r="E760" t="s">
        <v>1662</v>
      </c>
    </row>
    <row r="761" spans="1:5" hidden="1">
      <c r="A761" t="s">
        <v>53</v>
      </c>
      <c r="B761">
        <v>19</v>
      </c>
      <c r="C761" t="s">
        <v>320</v>
      </c>
      <c r="D761">
        <v>500</v>
      </c>
      <c r="E761" t="s">
        <v>1662</v>
      </c>
    </row>
    <row r="762" spans="1:5" hidden="1">
      <c r="A762" t="s">
        <v>53</v>
      </c>
      <c r="B762">
        <v>19</v>
      </c>
      <c r="C762" t="s">
        <v>321</v>
      </c>
      <c r="D762">
        <v>500</v>
      </c>
      <c r="E762" t="s">
        <v>1662</v>
      </c>
    </row>
    <row r="763" spans="1:5" hidden="1">
      <c r="A763" t="s">
        <v>163</v>
      </c>
      <c r="B763">
        <v>19</v>
      </c>
      <c r="C763" t="s">
        <v>391</v>
      </c>
      <c r="D763">
        <v>45</v>
      </c>
      <c r="E763" t="s">
        <v>1662</v>
      </c>
    </row>
    <row r="764" spans="1:5" hidden="1">
      <c r="A764" t="s">
        <v>300</v>
      </c>
      <c r="B764">
        <v>20</v>
      </c>
      <c r="C764" t="s">
        <v>301</v>
      </c>
      <c r="D764">
        <v>850</v>
      </c>
      <c r="E764" t="s">
        <v>1662</v>
      </c>
    </row>
    <row r="765" spans="1:5" hidden="1">
      <c r="A765" t="s">
        <v>139</v>
      </c>
      <c r="B765">
        <v>20</v>
      </c>
      <c r="C765" t="s">
        <v>460</v>
      </c>
      <c r="D765">
        <v>1200</v>
      </c>
      <c r="E765" t="s">
        <v>1662</v>
      </c>
    </row>
    <row r="766" spans="1:5" hidden="1">
      <c r="A766" t="s">
        <v>101</v>
      </c>
      <c r="B766">
        <v>20</v>
      </c>
      <c r="C766" t="s">
        <v>196</v>
      </c>
      <c r="D766">
        <v>136</v>
      </c>
      <c r="E766" t="s">
        <v>1662</v>
      </c>
    </row>
    <row r="767" spans="1:5" hidden="1">
      <c r="A767" t="s">
        <v>454</v>
      </c>
      <c r="B767">
        <v>20</v>
      </c>
      <c r="C767" t="s">
        <v>461</v>
      </c>
      <c r="D767">
        <v>105</v>
      </c>
      <c r="E767" t="s">
        <v>1662</v>
      </c>
    </row>
    <row r="768" spans="1:5" hidden="1">
      <c r="A768" t="s">
        <v>101</v>
      </c>
      <c r="B768">
        <v>20</v>
      </c>
      <c r="C768" t="s">
        <v>102</v>
      </c>
      <c r="D768">
        <v>100</v>
      </c>
      <c r="E768" t="s">
        <v>1662</v>
      </c>
    </row>
    <row r="769" spans="1:5" hidden="1">
      <c r="A769" t="s">
        <v>454</v>
      </c>
      <c r="B769">
        <v>20</v>
      </c>
      <c r="C769" t="s">
        <v>462</v>
      </c>
      <c r="D769">
        <v>200</v>
      </c>
      <c r="E769" t="s">
        <v>1662</v>
      </c>
    </row>
    <row r="770" spans="1:5" hidden="1">
      <c r="A770" t="s">
        <v>163</v>
      </c>
      <c r="B770">
        <v>20</v>
      </c>
      <c r="C770" t="s">
        <v>167</v>
      </c>
      <c r="D770">
        <v>40</v>
      </c>
      <c r="E770" t="s">
        <v>1662</v>
      </c>
    </row>
    <row r="771" spans="1:5" hidden="1">
      <c r="A771" t="s">
        <v>9</v>
      </c>
      <c r="B771">
        <v>20</v>
      </c>
      <c r="C771" t="s">
        <v>10</v>
      </c>
      <c r="D771">
        <v>190</v>
      </c>
      <c r="E771" t="s">
        <v>1662</v>
      </c>
    </row>
    <row r="772" spans="1:5" hidden="1">
      <c r="A772" t="s">
        <v>47</v>
      </c>
      <c r="B772">
        <v>20</v>
      </c>
      <c r="C772" t="s">
        <v>342</v>
      </c>
      <c r="D772">
        <v>2350</v>
      </c>
      <c r="E772" t="s">
        <v>1662</v>
      </c>
    </row>
    <row r="773" spans="1:5" hidden="1">
      <c r="A773" t="s">
        <v>47</v>
      </c>
      <c r="B773">
        <v>20</v>
      </c>
      <c r="C773" t="s">
        <v>343</v>
      </c>
      <c r="D773">
        <v>5300</v>
      </c>
      <c r="E773" t="s">
        <v>1662</v>
      </c>
    </row>
    <row r="774" spans="1:5" hidden="1">
      <c r="A774" t="s">
        <v>47</v>
      </c>
      <c r="B774">
        <v>20</v>
      </c>
      <c r="C774" t="s">
        <v>287</v>
      </c>
      <c r="D774">
        <v>7700</v>
      </c>
      <c r="E774" t="s">
        <v>1662</v>
      </c>
    </row>
    <row r="775" spans="1:5" hidden="1">
      <c r="A775" t="s">
        <v>9</v>
      </c>
      <c r="B775">
        <v>20</v>
      </c>
      <c r="C775" t="s">
        <v>68</v>
      </c>
      <c r="D775">
        <v>500</v>
      </c>
      <c r="E775" t="s">
        <v>1662</v>
      </c>
    </row>
    <row r="776" spans="1:5" hidden="1">
      <c r="A776" t="s">
        <v>9</v>
      </c>
      <c r="B776">
        <v>20</v>
      </c>
      <c r="C776" t="s">
        <v>69</v>
      </c>
      <c r="D776">
        <v>500</v>
      </c>
      <c r="E776" t="s">
        <v>1662</v>
      </c>
    </row>
    <row r="777" spans="1:5" hidden="1">
      <c r="A777" t="s">
        <v>9</v>
      </c>
      <c r="B777">
        <v>20</v>
      </c>
      <c r="C777" t="s">
        <v>70</v>
      </c>
      <c r="D777">
        <v>500</v>
      </c>
      <c r="E777" t="s">
        <v>1662</v>
      </c>
    </row>
    <row r="778" spans="1:5" hidden="1">
      <c r="A778" t="s">
        <v>109</v>
      </c>
      <c r="B778">
        <v>20</v>
      </c>
      <c r="C778" t="s">
        <v>309</v>
      </c>
      <c r="D778">
        <v>650</v>
      </c>
      <c r="E778" t="s">
        <v>1662</v>
      </c>
    </row>
    <row r="779" spans="1:5" hidden="1">
      <c r="A779" t="s">
        <v>11</v>
      </c>
      <c r="B779">
        <v>20</v>
      </c>
      <c r="C779" t="s">
        <v>19</v>
      </c>
      <c r="D779">
        <v>2000</v>
      </c>
      <c r="E779" t="s">
        <v>1662</v>
      </c>
    </row>
    <row r="780" spans="1:5" hidden="1">
      <c r="A780" t="s">
        <v>11</v>
      </c>
      <c r="B780">
        <v>20</v>
      </c>
      <c r="C780" t="s">
        <v>42</v>
      </c>
      <c r="D780">
        <v>4000</v>
      </c>
      <c r="E780" t="s">
        <v>1662</v>
      </c>
    </row>
    <row r="781" spans="1:5" hidden="1">
      <c r="A781" t="s">
        <v>87</v>
      </c>
      <c r="B781">
        <v>20</v>
      </c>
      <c r="C781" t="s">
        <v>114</v>
      </c>
      <c r="D781">
        <v>174</v>
      </c>
      <c r="E781" t="s">
        <v>1662</v>
      </c>
    </row>
    <row r="782" spans="1:5" hidden="1">
      <c r="A782" t="s">
        <v>87</v>
      </c>
      <c r="B782">
        <v>20</v>
      </c>
      <c r="C782" t="s">
        <v>115</v>
      </c>
      <c r="D782">
        <v>174</v>
      </c>
      <c r="E782" t="s">
        <v>1662</v>
      </c>
    </row>
    <row r="783" spans="1:5" hidden="1">
      <c r="A783" t="s">
        <v>87</v>
      </c>
      <c r="B783">
        <v>20</v>
      </c>
      <c r="C783" t="s">
        <v>116</v>
      </c>
      <c r="D783">
        <v>174</v>
      </c>
      <c r="E783" t="s">
        <v>1662</v>
      </c>
    </row>
    <row r="784" spans="1:5" hidden="1">
      <c r="A784" t="s">
        <v>87</v>
      </c>
      <c r="B784">
        <v>20</v>
      </c>
      <c r="C784" t="s">
        <v>117</v>
      </c>
      <c r="D784">
        <v>174</v>
      </c>
      <c r="E784" t="s">
        <v>1662</v>
      </c>
    </row>
    <row r="785" spans="1:5" hidden="1">
      <c r="A785" t="s">
        <v>87</v>
      </c>
      <c r="B785">
        <v>20</v>
      </c>
      <c r="C785" t="s">
        <v>118</v>
      </c>
      <c r="D785">
        <v>174</v>
      </c>
      <c r="E785" t="s">
        <v>1662</v>
      </c>
    </row>
    <row r="786" spans="1:5" hidden="1">
      <c r="A786" t="s">
        <v>454</v>
      </c>
      <c r="B786">
        <v>20</v>
      </c>
      <c r="C786" t="s">
        <v>455</v>
      </c>
      <c r="D786">
        <v>1070</v>
      </c>
      <c r="E786" t="s">
        <v>1662</v>
      </c>
    </row>
    <row r="787" spans="1:5" hidden="1">
      <c r="A787" t="s">
        <v>454</v>
      </c>
      <c r="B787">
        <v>20</v>
      </c>
      <c r="C787" t="s">
        <v>456</v>
      </c>
      <c r="D787">
        <v>4027</v>
      </c>
      <c r="E787" t="s">
        <v>1662</v>
      </c>
    </row>
    <row r="788" spans="1:5" hidden="1">
      <c r="A788" t="s">
        <v>79</v>
      </c>
      <c r="B788">
        <v>20</v>
      </c>
      <c r="C788" t="s">
        <v>312</v>
      </c>
      <c r="D788">
        <v>775</v>
      </c>
      <c r="E788" t="s">
        <v>1662</v>
      </c>
    </row>
    <row r="789" spans="1:5" hidden="1">
      <c r="A789" t="s">
        <v>163</v>
      </c>
      <c r="B789">
        <v>20</v>
      </c>
      <c r="C789" t="s">
        <v>384</v>
      </c>
      <c r="D789">
        <v>400</v>
      </c>
      <c r="E789" t="s">
        <v>1662</v>
      </c>
    </row>
    <row r="790" spans="1:5" hidden="1">
      <c r="A790" t="s">
        <v>163</v>
      </c>
      <c r="B790">
        <v>20</v>
      </c>
      <c r="C790" t="s">
        <v>184</v>
      </c>
      <c r="D790">
        <v>210</v>
      </c>
      <c r="E790" t="s">
        <v>1662</v>
      </c>
    </row>
    <row r="791" spans="1:5" hidden="1">
      <c r="A791" t="s">
        <v>163</v>
      </c>
      <c r="B791">
        <v>20</v>
      </c>
      <c r="C791" t="s">
        <v>185</v>
      </c>
      <c r="D791">
        <v>160</v>
      </c>
      <c r="E791" t="s">
        <v>1662</v>
      </c>
    </row>
    <row r="792" spans="1:5" hidden="1">
      <c r="A792" t="s">
        <v>163</v>
      </c>
      <c r="B792">
        <v>20</v>
      </c>
      <c r="C792" t="s">
        <v>186</v>
      </c>
      <c r="D792">
        <v>245</v>
      </c>
      <c r="E792" t="s">
        <v>1662</v>
      </c>
    </row>
    <row r="793" spans="1:5" hidden="1">
      <c r="A793" t="s">
        <v>101</v>
      </c>
      <c r="B793">
        <v>20</v>
      </c>
      <c r="C793" t="s">
        <v>319</v>
      </c>
      <c r="D793">
        <v>300</v>
      </c>
      <c r="E793" t="s">
        <v>1662</v>
      </c>
    </row>
    <row r="794" spans="1:5" hidden="1">
      <c r="A794" t="s">
        <v>454</v>
      </c>
      <c r="B794">
        <v>20</v>
      </c>
      <c r="C794" t="s">
        <v>459</v>
      </c>
      <c r="D794">
        <v>2258</v>
      </c>
      <c r="E794" t="s">
        <v>1662</v>
      </c>
    </row>
    <row r="795" spans="1:5" hidden="1">
      <c r="A795" t="s">
        <v>454</v>
      </c>
      <c r="B795">
        <v>20</v>
      </c>
      <c r="C795" t="s">
        <v>463</v>
      </c>
      <c r="D795">
        <v>332</v>
      </c>
      <c r="E795" t="s">
        <v>1662</v>
      </c>
    </row>
    <row r="796" spans="1:5" hidden="1">
      <c r="A796" t="s">
        <v>87</v>
      </c>
      <c r="B796">
        <v>20</v>
      </c>
      <c r="C796" t="s">
        <v>123</v>
      </c>
      <c r="D796">
        <v>174</v>
      </c>
      <c r="E796" t="s">
        <v>1662</v>
      </c>
    </row>
    <row r="797" spans="1:5" hidden="1">
      <c r="A797" t="s">
        <v>87</v>
      </c>
      <c r="B797">
        <v>20</v>
      </c>
      <c r="C797" t="s">
        <v>124</v>
      </c>
      <c r="D797">
        <v>174</v>
      </c>
      <c r="E797" t="s">
        <v>1662</v>
      </c>
    </row>
    <row r="798" spans="1:5" hidden="1">
      <c r="A798" t="s">
        <v>87</v>
      </c>
      <c r="B798">
        <v>20</v>
      </c>
      <c r="C798" t="s">
        <v>125</v>
      </c>
      <c r="D798">
        <v>174</v>
      </c>
      <c r="E798" t="s">
        <v>1662</v>
      </c>
    </row>
    <row r="799" spans="1:5" hidden="1">
      <c r="A799" t="s">
        <v>87</v>
      </c>
      <c r="B799">
        <v>20</v>
      </c>
      <c r="C799" t="s">
        <v>126</v>
      </c>
      <c r="D799">
        <v>300</v>
      </c>
      <c r="E799" t="s">
        <v>1662</v>
      </c>
    </row>
    <row r="800" spans="1:5" hidden="1">
      <c r="A800" t="s">
        <v>87</v>
      </c>
      <c r="B800">
        <v>20</v>
      </c>
      <c r="C800" t="s">
        <v>127</v>
      </c>
      <c r="D800">
        <v>174</v>
      </c>
      <c r="E800" t="s">
        <v>1662</v>
      </c>
    </row>
    <row r="801" spans="1:5" hidden="1">
      <c r="A801" t="s">
        <v>87</v>
      </c>
      <c r="B801">
        <v>20</v>
      </c>
      <c r="C801" t="s">
        <v>128</v>
      </c>
      <c r="D801">
        <v>174</v>
      </c>
      <c r="E801" t="s">
        <v>1662</v>
      </c>
    </row>
    <row r="802" spans="1:5" hidden="1">
      <c r="A802" t="s">
        <v>87</v>
      </c>
      <c r="B802">
        <v>20</v>
      </c>
      <c r="C802" t="s">
        <v>389</v>
      </c>
      <c r="D802">
        <v>175</v>
      </c>
      <c r="E802" t="s">
        <v>1662</v>
      </c>
    </row>
    <row r="803" spans="1:5" hidden="1">
      <c r="A803" t="s">
        <v>85</v>
      </c>
      <c r="B803">
        <v>20</v>
      </c>
      <c r="C803" t="s">
        <v>189</v>
      </c>
      <c r="D803">
        <v>43</v>
      </c>
      <c r="E803" t="s">
        <v>1662</v>
      </c>
    </row>
    <row r="804" spans="1:5" hidden="1">
      <c r="A804" t="s">
        <v>85</v>
      </c>
      <c r="B804">
        <v>20</v>
      </c>
      <c r="C804" t="s">
        <v>274</v>
      </c>
      <c r="D804">
        <v>300</v>
      </c>
      <c r="E804" t="s">
        <v>1662</v>
      </c>
    </row>
    <row r="805" spans="1:5" hidden="1">
      <c r="A805" t="s">
        <v>79</v>
      </c>
      <c r="B805">
        <v>20</v>
      </c>
      <c r="C805" t="s">
        <v>464</v>
      </c>
      <c r="D805">
        <v>600</v>
      </c>
      <c r="E805" t="s">
        <v>1662</v>
      </c>
    </row>
    <row r="806" spans="1:5" hidden="1">
      <c r="A806" t="s">
        <v>79</v>
      </c>
      <c r="B806">
        <v>20</v>
      </c>
      <c r="C806" t="s">
        <v>465</v>
      </c>
      <c r="D806">
        <v>600</v>
      </c>
      <c r="E806" t="s">
        <v>1662</v>
      </c>
    </row>
    <row r="807" spans="1:5" hidden="1">
      <c r="A807" t="s">
        <v>101</v>
      </c>
      <c r="B807">
        <v>20</v>
      </c>
      <c r="C807" t="s">
        <v>466</v>
      </c>
      <c r="D807">
        <v>100</v>
      </c>
      <c r="E807" t="s">
        <v>1662</v>
      </c>
    </row>
    <row r="808" spans="1:5" hidden="1">
      <c r="A808" t="s">
        <v>101</v>
      </c>
      <c r="B808">
        <v>20</v>
      </c>
      <c r="C808" t="s">
        <v>129</v>
      </c>
      <c r="D808">
        <v>230</v>
      </c>
      <c r="E808" t="s">
        <v>1662</v>
      </c>
    </row>
    <row r="809" spans="1:5" hidden="1">
      <c r="A809" t="s">
        <v>163</v>
      </c>
      <c r="B809">
        <v>20</v>
      </c>
      <c r="C809" t="s">
        <v>467</v>
      </c>
      <c r="D809">
        <v>235</v>
      </c>
      <c r="E809" t="s">
        <v>1662</v>
      </c>
    </row>
    <row r="810" spans="1:5" hidden="1">
      <c r="A810" t="s">
        <v>131</v>
      </c>
      <c r="B810">
        <v>21</v>
      </c>
      <c r="C810" t="s">
        <v>427</v>
      </c>
      <c r="D810">
        <v>600</v>
      </c>
      <c r="E810" t="s">
        <v>1662</v>
      </c>
    </row>
    <row r="811" spans="1:5" hidden="1">
      <c r="A811" t="s">
        <v>97</v>
      </c>
      <c r="B811">
        <v>21</v>
      </c>
      <c r="C811" t="s">
        <v>468</v>
      </c>
      <c r="D811">
        <v>600</v>
      </c>
      <c r="E811" t="s">
        <v>1662</v>
      </c>
    </row>
    <row r="812" spans="1:5" hidden="1">
      <c r="A812" t="s">
        <v>446</v>
      </c>
      <c r="B812">
        <v>21</v>
      </c>
      <c r="C812" t="s">
        <v>469</v>
      </c>
      <c r="D812">
        <v>200</v>
      </c>
      <c r="E812" t="s">
        <v>1662</v>
      </c>
    </row>
    <row r="813" spans="1:5" hidden="1">
      <c r="A813" t="s">
        <v>446</v>
      </c>
      <c r="B813">
        <v>21</v>
      </c>
      <c r="C813" t="s">
        <v>447</v>
      </c>
      <c r="D813">
        <v>140</v>
      </c>
      <c r="E813" t="s">
        <v>1662</v>
      </c>
    </row>
    <row r="814" spans="1:5" hidden="1">
      <c r="A814" t="s">
        <v>131</v>
      </c>
      <c r="B814">
        <v>21</v>
      </c>
      <c r="C814" t="s">
        <v>470</v>
      </c>
      <c r="D814">
        <v>500</v>
      </c>
      <c r="E814" t="s">
        <v>1662</v>
      </c>
    </row>
    <row r="815" spans="1:5" hidden="1">
      <c r="A815" t="s">
        <v>471</v>
      </c>
      <c r="B815">
        <v>21</v>
      </c>
      <c r="C815" t="s">
        <v>472</v>
      </c>
      <c r="D815">
        <v>2700</v>
      </c>
      <c r="E815" t="s">
        <v>1662</v>
      </c>
    </row>
    <row r="816" spans="1:5" hidden="1">
      <c r="A816" t="s">
        <v>471</v>
      </c>
      <c r="B816">
        <v>21</v>
      </c>
      <c r="C816" t="s">
        <v>473</v>
      </c>
      <c r="D816">
        <v>200</v>
      </c>
      <c r="E816" t="s">
        <v>1662</v>
      </c>
    </row>
    <row r="817" spans="1:5" hidden="1">
      <c r="A817" t="s">
        <v>163</v>
      </c>
      <c r="B817">
        <v>21</v>
      </c>
      <c r="C817" t="s">
        <v>167</v>
      </c>
      <c r="D817">
        <v>30</v>
      </c>
      <c r="E817" t="s">
        <v>1662</v>
      </c>
    </row>
    <row r="818" spans="1:5" hidden="1">
      <c r="A818" t="s">
        <v>9</v>
      </c>
      <c r="B818">
        <v>21</v>
      </c>
      <c r="C818" t="s">
        <v>10</v>
      </c>
      <c r="D818">
        <v>200</v>
      </c>
      <c r="E818" t="s">
        <v>1662</v>
      </c>
    </row>
    <row r="819" spans="1:5" hidden="1">
      <c r="A819" t="s">
        <v>47</v>
      </c>
      <c r="B819">
        <v>21</v>
      </c>
      <c r="C819" t="s">
        <v>342</v>
      </c>
      <c r="D819">
        <v>7150</v>
      </c>
      <c r="E819" t="s">
        <v>1662</v>
      </c>
    </row>
    <row r="820" spans="1:5" hidden="1">
      <c r="A820" t="s">
        <v>47</v>
      </c>
      <c r="B820">
        <v>21</v>
      </c>
      <c r="C820" t="s">
        <v>343</v>
      </c>
      <c r="D820">
        <v>3100</v>
      </c>
      <c r="E820" t="s">
        <v>1662</v>
      </c>
    </row>
    <row r="821" spans="1:5" hidden="1">
      <c r="A821" t="s">
        <v>47</v>
      </c>
      <c r="B821">
        <v>21</v>
      </c>
      <c r="C821" t="s">
        <v>287</v>
      </c>
      <c r="D821">
        <v>7000</v>
      </c>
      <c r="E821" t="s">
        <v>1662</v>
      </c>
    </row>
    <row r="822" spans="1:5" hidden="1">
      <c r="A822" t="s">
        <v>9</v>
      </c>
      <c r="B822">
        <v>21</v>
      </c>
      <c r="C822" t="s">
        <v>68</v>
      </c>
      <c r="D822">
        <v>400</v>
      </c>
      <c r="E822" t="s">
        <v>1662</v>
      </c>
    </row>
    <row r="823" spans="1:5" hidden="1">
      <c r="A823" t="s">
        <v>9</v>
      </c>
      <c r="B823">
        <v>21</v>
      </c>
      <c r="C823" t="s">
        <v>69</v>
      </c>
      <c r="D823">
        <v>400</v>
      </c>
      <c r="E823" t="s">
        <v>1662</v>
      </c>
    </row>
    <row r="824" spans="1:5" hidden="1">
      <c r="A824" t="s">
        <v>9</v>
      </c>
      <c r="B824">
        <v>21</v>
      </c>
      <c r="C824" t="s">
        <v>70</v>
      </c>
      <c r="D824">
        <v>400</v>
      </c>
      <c r="E824" t="s">
        <v>1662</v>
      </c>
    </row>
    <row r="825" spans="1:5" hidden="1">
      <c r="A825" t="s">
        <v>9</v>
      </c>
      <c r="B825">
        <v>21</v>
      </c>
      <c r="C825" t="s">
        <v>13</v>
      </c>
      <c r="D825">
        <v>1000</v>
      </c>
      <c r="E825" t="s">
        <v>1662</v>
      </c>
    </row>
    <row r="826" spans="1:5" hidden="1">
      <c r="A826" t="s">
        <v>9</v>
      </c>
      <c r="B826">
        <v>21</v>
      </c>
      <c r="C826" t="s">
        <v>474</v>
      </c>
      <c r="D826">
        <v>1500</v>
      </c>
      <c r="E826" t="s">
        <v>1662</v>
      </c>
    </row>
    <row r="827" spans="1:5" hidden="1">
      <c r="A827" t="s">
        <v>9</v>
      </c>
      <c r="B827">
        <v>21</v>
      </c>
      <c r="C827" t="s">
        <v>475</v>
      </c>
      <c r="D827">
        <v>1500</v>
      </c>
      <c r="E827" t="s">
        <v>1662</v>
      </c>
    </row>
    <row r="828" spans="1:5" hidden="1">
      <c r="A828" t="s">
        <v>9</v>
      </c>
      <c r="B828">
        <v>21</v>
      </c>
      <c r="C828" t="s">
        <v>476</v>
      </c>
      <c r="D828">
        <v>1500</v>
      </c>
      <c r="E828" t="s">
        <v>1662</v>
      </c>
    </row>
    <row r="829" spans="1:5" hidden="1">
      <c r="A829" t="s">
        <v>87</v>
      </c>
      <c r="B829">
        <v>21</v>
      </c>
      <c r="C829" t="s">
        <v>114</v>
      </c>
      <c r="D829">
        <v>371</v>
      </c>
      <c r="E829" t="s">
        <v>1662</v>
      </c>
    </row>
    <row r="830" spans="1:5" hidden="1">
      <c r="A830" t="s">
        <v>87</v>
      </c>
      <c r="B830">
        <v>21</v>
      </c>
      <c r="C830" t="s">
        <v>115</v>
      </c>
      <c r="D830">
        <v>371</v>
      </c>
      <c r="E830" t="s">
        <v>1662</v>
      </c>
    </row>
    <row r="831" spans="1:5" hidden="1">
      <c r="A831" t="s">
        <v>87</v>
      </c>
      <c r="B831">
        <v>21</v>
      </c>
      <c r="C831" t="s">
        <v>116</v>
      </c>
      <c r="D831">
        <v>371</v>
      </c>
      <c r="E831" t="s">
        <v>1662</v>
      </c>
    </row>
    <row r="832" spans="1:5" hidden="1">
      <c r="A832" t="s">
        <v>87</v>
      </c>
      <c r="B832">
        <v>21</v>
      </c>
      <c r="C832" t="s">
        <v>117</v>
      </c>
      <c r="D832">
        <v>371</v>
      </c>
      <c r="E832" t="s">
        <v>1662</v>
      </c>
    </row>
    <row r="833" spans="1:5" hidden="1">
      <c r="A833" t="s">
        <v>87</v>
      </c>
      <c r="B833">
        <v>21</v>
      </c>
      <c r="C833" t="s">
        <v>118</v>
      </c>
      <c r="D833">
        <v>371</v>
      </c>
      <c r="E833" t="s">
        <v>1662</v>
      </c>
    </row>
    <row r="834" spans="1:5" hidden="1">
      <c r="A834" t="s">
        <v>79</v>
      </c>
      <c r="B834">
        <v>21</v>
      </c>
      <c r="C834" t="s">
        <v>80</v>
      </c>
      <c r="D834">
        <v>150</v>
      </c>
      <c r="E834" t="s">
        <v>1662</v>
      </c>
    </row>
    <row r="835" spans="1:5" hidden="1">
      <c r="A835" t="s">
        <v>79</v>
      </c>
      <c r="B835">
        <v>21</v>
      </c>
      <c r="C835" t="s">
        <v>311</v>
      </c>
      <c r="D835">
        <v>260</v>
      </c>
      <c r="E835" t="s">
        <v>1662</v>
      </c>
    </row>
    <row r="836" spans="1:5" hidden="1">
      <c r="A836" t="s">
        <v>454</v>
      </c>
      <c r="B836">
        <v>21</v>
      </c>
      <c r="C836" t="s">
        <v>455</v>
      </c>
      <c r="D836">
        <v>126</v>
      </c>
      <c r="E836" t="s">
        <v>1662</v>
      </c>
    </row>
    <row r="837" spans="1:5" hidden="1">
      <c r="A837" t="s">
        <v>454</v>
      </c>
      <c r="B837">
        <v>21</v>
      </c>
      <c r="C837" t="s">
        <v>456</v>
      </c>
      <c r="D837">
        <v>538</v>
      </c>
      <c r="E837" t="s">
        <v>1662</v>
      </c>
    </row>
    <row r="838" spans="1:5" hidden="1">
      <c r="A838" t="s">
        <v>79</v>
      </c>
      <c r="B838">
        <v>21</v>
      </c>
      <c r="C838" t="s">
        <v>329</v>
      </c>
      <c r="D838">
        <v>660</v>
      </c>
      <c r="E838" t="s">
        <v>1662</v>
      </c>
    </row>
    <row r="839" spans="1:5" hidden="1">
      <c r="A839" t="s">
        <v>163</v>
      </c>
      <c r="B839">
        <v>21</v>
      </c>
      <c r="C839" t="s">
        <v>384</v>
      </c>
      <c r="D839">
        <v>290</v>
      </c>
      <c r="E839" t="s">
        <v>1662</v>
      </c>
    </row>
    <row r="840" spans="1:5" hidden="1">
      <c r="A840" t="s">
        <v>163</v>
      </c>
      <c r="B840">
        <v>21</v>
      </c>
      <c r="C840" t="s">
        <v>184</v>
      </c>
      <c r="D840">
        <v>250</v>
      </c>
      <c r="E840" t="s">
        <v>1662</v>
      </c>
    </row>
    <row r="841" spans="1:5" hidden="1">
      <c r="A841" t="s">
        <v>163</v>
      </c>
      <c r="B841">
        <v>21</v>
      </c>
      <c r="C841" t="s">
        <v>186</v>
      </c>
      <c r="D841">
        <v>250</v>
      </c>
      <c r="E841" t="s">
        <v>1662</v>
      </c>
    </row>
    <row r="842" spans="1:5" hidden="1">
      <c r="A842" t="s">
        <v>454</v>
      </c>
      <c r="B842">
        <v>21</v>
      </c>
      <c r="C842" t="s">
        <v>459</v>
      </c>
      <c r="D842">
        <v>295</v>
      </c>
      <c r="E842" t="s">
        <v>1662</v>
      </c>
    </row>
    <row r="843" spans="1:5" hidden="1">
      <c r="A843" t="s">
        <v>454</v>
      </c>
      <c r="B843">
        <v>21</v>
      </c>
      <c r="C843" t="s">
        <v>463</v>
      </c>
      <c r="D843">
        <v>65</v>
      </c>
      <c r="E843" t="s">
        <v>1662</v>
      </c>
    </row>
    <row r="844" spans="1:5" hidden="1">
      <c r="A844" t="s">
        <v>87</v>
      </c>
      <c r="B844">
        <v>21</v>
      </c>
      <c r="C844" t="s">
        <v>123</v>
      </c>
      <c r="D844">
        <v>371</v>
      </c>
      <c r="E844" t="s">
        <v>1662</v>
      </c>
    </row>
    <row r="845" spans="1:5" hidden="1">
      <c r="A845" t="s">
        <v>87</v>
      </c>
      <c r="B845">
        <v>21</v>
      </c>
      <c r="C845" t="s">
        <v>124</v>
      </c>
      <c r="D845">
        <v>371</v>
      </c>
      <c r="E845" t="s">
        <v>1662</v>
      </c>
    </row>
    <row r="846" spans="1:5" hidden="1">
      <c r="A846" t="s">
        <v>87</v>
      </c>
      <c r="B846">
        <v>21</v>
      </c>
      <c r="C846" t="s">
        <v>125</v>
      </c>
      <c r="D846">
        <v>371</v>
      </c>
      <c r="E846" t="s">
        <v>1662</v>
      </c>
    </row>
    <row r="847" spans="1:5" hidden="1">
      <c r="A847" t="s">
        <v>87</v>
      </c>
      <c r="B847">
        <v>21</v>
      </c>
      <c r="C847" t="s">
        <v>126</v>
      </c>
      <c r="D847">
        <v>700</v>
      </c>
      <c r="E847" t="s">
        <v>1662</v>
      </c>
    </row>
    <row r="848" spans="1:5" hidden="1">
      <c r="A848" t="s">
        <v>87</v>
      </c>
      <c r="B848">
        <v>21</v>
      </c>
      <c r="C848" t="s">
        <v>127</v>
      </c>
      <c r="D848">
        <v>371</v>
      </c>
      <c r="E848" t="s">
        <v>1662</v>
      </c>
    </row>
    <row r="849" spans="1:5" hidden="1">
      <c r="A849" t="s">
        <v>87</v>
      </c>
      <c r="B849">
        <v>21</v>
      </c>
      <c r="C849" t="s">
        <v>128</v>
      </c>
      <c r="D849">
        <v>371</v>
      </c>
      <c r="E849" t="s">
        <v>1662</v>
      </c>
    </row>
    <row r="850" spans="1:5" hidden="1">
      <c r="A850" t="s">
        <v>87</v>
      </c>
      <c r="B850">
        <v>21</v>
      </c>
      <c r="C850" t="s">
        <v>389</v>
      </c>
      <c r="D850">
        <v>280</v>
      </c>
      <c r="E850" t="s">
        <v>1662</v>
      </c>
    </row>
    <row r="851" spans="1:5" hidden="1">
      <c r="A851" t="s">
        <v>3</v>
      </c>
      <c r="B851">
        <v>21</v>
      </c>
      <c r="C851" t="s">
        <v>477</v>
      </c>
      <c r="D851">
        <v>600</v>
      </c>
      <c r="E851" t="s">
        <v>1662</v>
      </c>
    </row>
    <row r="852" spans="1:5" hidden="1">
      <c r="A852" t="s">
        <v>85</v>
      </c>
      <c r="B852">
        <v>22</v>
      </c>
      <c r="C852" t="s">
        <v>86</v>
      </c>
      <c r="D852">
        <v>108</v>
      </c>
      <c r="E852" t="s">
        <v>1662</v>
      </c>
    </row>
    <row r="853" spans="1:5" hidden="1">
      <c r="A853" t="s">
        <v>87</v>
      </c>
      <c r="B853">
        <v>22</v>
      </c>
      <c r="C853" t="s">
        <v>88</v>
      </c>
      <c r="D853">
        <v>350</v>
      </c>
      <c r="E853" t="s">
        <v>1662</v>
      </c>
    </row>
    <row r="854" spans="1:5" hidden="1">
      <c r="A854" t="s">
        <v>87</v>
      </c>
      <c r="B854">
        <v>22</v>
      </c>
      <c r="C854" t="s">
        <v>202</v>
      </c>
      <c r="D854">
        <v>210</v>
      </c>
      <c r="E854" t="s">
        <v>1662</v>
      </c>
    </row>
    <row r="855" spans="1:5" hidden="1">
      <c r="A855" t="s">
        <v>163</v>
      </c>
      <c r="B855">
        <v>22</v>
      </c>
      <c r="C855" t="s">
        <v>478</v>
      </c>
      <c r="D855">
        <v>170</v>
      </c>
      <c r="E855" t="s">
        <v>1662</v>
      </c>
    </row>
    <row r="856" spans="1:5" hidden="1">
      <c r="A856" t="s">
        <v>85</v>
      </c>
      <c r="B856">
        <v>22</v>
      </c>
      <c r="C856" t="s">
        <v>106</v>
      </c>
      <c r="D856">
        <v>10</v>
      </c>
      <c r="E856" t="s">
        <v>1662</v>
      </c>
    </row>
    <row r="857" spans="1:5" hidden="1">
      <c r="A857" t="s">
        <v>479</v>
      </c>
      <c r="B857">
        <v>22</v>
      </c>
      <c r="C857" t="s">
        <v>480</v>
      </c>
      <c r="D857">
        <v>400</v>
      </c>
      <c r="E857" t="s">
        <v>1662</v>
      </c>
    </row>
    <row r="858" spans="1:5" hidden="1">
      <c r="A858" t="s">
        <v>479</v>
      </c>
      <c r="B858">
        <v>22</v>
      </c>
      <c r="C858" t="s">
        <v>481</v>
      </c>
      <c r="D858">
        <v>300</v>
      </c>
      <c r="E858" t="s">
        <v>1662</v>
      </c>
    </row>
    <row r="859" spans="1:5" hidden="1">
      <c r="A859" t="s">
        <v>479</v>
      </c>
      <c r="B859">
        <v>22</v>
      </c>
      <c r="C859" t="s">
        <v>482</v>
      </c>
      <c r="D859">
        <v>200</v>
      </c>
      <c r="E859" t="s">
        <v>1662</v>
      </c>
    </row>
    <row r="860" spans="1:5" hidden="1">
      <c r="A860" t="s">
        <v>479</v>
      </c>
      <c r="B860">
        <v>22</v>
      </c>
      <c r="C860" t="s">
        <v>483</v>
      </c>
      <c r="D860">
        <v>200</v>
      </c>
      <c r="E860" t="s">
        <v>1662</v>
      </c>
    </row>
    <row r="861" spans="1:5" hidden="1">
      <c r="A861" t="s">
        <v>163</v>
      </c>
      <c r="B861">
        <v>22</v>
      </c>
      <c r="C861" t="s">
        <v>167</v>
      </c>
      <c r="D861">
        <v>35</v>
      </c>
      <c r="E861" t="s">
        <v>1662</v>
      </c>
    </row>
    <row r="862" spans="1:5" hidden="1">
      <c r="A862" t="s">
        <v>163</v>
      </c>
      <c r="B862">
        <v>22</v>
      </c>
      <c r="C862" t="s">
        <v>484</v>
      </c>
      <c r="D862">
        <v>40</v>
      </c>
      <c r="E862" t="s">
        <v>1662</v>
      </c>
    </row>
    <row r="863" spans="1:5" hidden="1">
      <c r="A863" t="s">
        <v>163</v>
      </c>
      <c r="B863">
        <v>22</v>
      </c>
      <c r="C863" t="s">
        <v>168</v>
      </c>
      <c r="D863">
        <v>138</v>
      </c>
      <c r="E863" t="s">
        <v>1662</v>
      </c>
    </row>
    <row r="864" spans="1:5" hidden="1">
      <c r="A864" t="s">
        <v>7</v>
      </c>
      <c r="B864">
        <v>22</v>
      </c>
      <c r="C864" t="s">
        <v>8</v>
      </c>
      <c r="D864">
        <v>504</v>
      </c>
      <c r="E864" t="s">
        <v>1662</v>
      </c>
    </row>
    <row r="865" spans="1:5" hidden="1">
      <c r="A865" t="s">
        <v>9</v>
      </c>
      <c r="B865">
        <v>22</v>
      </c>
      <c r="C865" t="s">
        <v>10</v>
      </c>
      <c r="D865">
        <v>190</v>
      </c>
      <c r="E865" t="s">
        <v>1662</v>
      </c>
    </row>
    <row r="866" spans="1:5" hidden="1">
      <c r="A866" t="s">
        <v>9</v>
      </c>
      <c r="B866">
        <v>22</v>
      </c>
      <c r="C866" t="s">
        <v>68</v>
      </c>
      <c r="D866">
        <v>300</v>
      </c>
      <c r="E866" t="s">
        <v>1662</v>
      </c>
    </row>
    <row r="867" spans="1:5" hidden="1">
      <c r="A867" t="s">
        <v>9</v>
      </c>
      <c r="B867">
        <v>22</v>
      </c>
      <c r="C867" t="s">
        <v>69</v>
      </c>
      <c r="D867">
        <v>300</v>
      </c>
      <c r="E867" t="s">
        <v>1662</v>
      </c>
    </row>
    <row r="868" spans="1:5" hidden="1">
      <c r="A868" t="s">
        <v>9</v>
      </c>
      <c r="B868">
        <v>22</v>
      </c>
      <c r="C868" t="s">
        <v>70</v>
      </c>
      <c r="D868">
        <v>300</v>
      </c>
      <c r="E868" t="s">
        <v>1662</v>
      </c>
    </row>
    <row r="869" spans="1:5" hidden="1">
      <c r="A869" t="s">
        <v>9</v>
      </c>
      <c r="B869">
        <v>22</v>
      </c>
      <c r="C869" t="s">
        <v>13</v>
      </c>
      <c r="D869">
        <v>1600</v>
      </c>
      <c r="E869" t="s">
        <v>1662</v>
      </c>
    </row>
    <row r="870" spans="1:5" hidden="1">
      <c r="A870" t="s">
        <v>163</v>
      </c>
      <c r="B870">
        <v>22</v>
      </c>
      <c r="C870" t="s">
        <v>309</v>
      </c>
      <c r="D870">
        <v>730</v>
      </c>
      <c r="E870" t="s">
        <v>1662</v>
      </c>
    </row>
    <row r="871" spans="1:5" hidden="1">
      <c r="A871" t="s">
        <v>9</v>
      </c>
      <c r="B871">
        <v>22</v>
      </c>
      <c r="C871" t="s">
        <v>76</v>
      </c>
      <c r="D871">
        <v>690</v>
      </c>
      <c r="E871" t="s">
        <v>1662</v>
      </c>
    </row>
    <row r="872" spans="1:5" hidden="1">
      <c r="A872" t="s">
        <v>11</v>
      </c>
      <c r="B872">
        <v>22</v>
      </c>
      <c r="C872" t="s">
        <v>174</v>
      </c>
      <c r="D872">
        <v>2800</v>
      </c>
      <c r="E872" t="s">
        <v>1662</v>
      </c>
    </row>
    <row r="873" spans="1:5" hidden="1">
      <c r="A873" t="s">
        <v>11</v>
      </c>
      <c r="B873">
        <v>22</v>
      </c>
      <c r="C873" t="s">
        <v>14</v>
      </c>
      <c r="D873">
        <v>7560</v>
      </c>
      <c r="E873" t="s">
        <v>1662</v>
      </c>
    </row>
    <row r="874" spans="1:5" hidden="1">
      <c r="A874" t="s">
        <v>11</v>
      </c>
      <c r="B874">
        <v>22</v>
      </c>
      <c r="C874" t="s">
        <v>15</v>
      </c>
      <c r="D874">
        <v>4200</v>
      </c>
      <c r="E874" t="s">
        <v>1662</v>
      </c>
    </row>
    <row r="875" spans="1:5" hidden="1">
      <c r="A875" t="s">
        <v>11</v>
      </c>
      <c r="B875">
        <v>22</v>
      </c>
      <c r="C875" t="s">
        <v>485</v>
      </c>
      <c r="D875">
        <v>2700</v>
      </c>
      <c r="E875" t="s">
        <v>1662</v>
      </c>
    </row>
    <row r="876" spans="1:5" hidden="1">
      <c r="A876" t="s">
        <v>11</v>
      </c>
      <c r="B876">
        <v>22</v>
      </c>
      <c r="C876" t="s">
        <v>16</v>
      </c>
      <c r="D876">
        <v>11970</v>
      </c>
      <c r="E876" t="s">
        <v>1662</v>
      </c>
    </row>
    <row r="877" spans="1:5" hidden="1">
      <c r="A877" t="s">
        <v>11</v>
      </c>
      <c r="B877">
        <v>22</v>
      </c>
      <c r="C877" t="s">
        <v>17</v>
      </c>
      <c r="D877">
        <v>700</v>
      </c>
      <c r="E877" t="s">
        <v>1662</v>
      </c>
    </row>
    <row r="878" spans="1:5" hidden="1">
      <c r="A878" t="s">
        <v>11</v>
      </c>
      <c r="B878">
        <v>22</v>
      </c>
      <c r="C878" t="s">
        <v>18</v>
      </c>
      <c r="D878">
        <v>5600</v>
      </c>
      <c r="E878" t="s">
        <v>1662</v>
      </c>
    </row>
    <row r="879" spans="1:5" hidden="1">
      <c r="A879" t="s">
        <v>11</v>
      </c>
      <c r="B879">
        <v>22</v>
      </c>
      <c r="C879" t="s">
        <v>19</v>
      </c>
      <c r="D879">
        <v>7000</v>
      </c>
      <c r="E879" t="s">
        <v>1662</v>
      </c>
    </row>
    <row r="880" spans="1:5" hidden="1">
      <c r="A880" t="s">
        <v>11</v>
      </c>
      <c r="B880">
        <v>22</v>
      </c>
      <c r="C880" t="s">
        <v>23</v>
      </c>
      <c r="D880">
        <v>4200</v>
      </c>
      <c r="E880" t="s">
        <v>1662</v>
      </c>
    </row>
    <row r="881" spans="1:5" hidden="1">
      <c r="A881" t="s">
        <v>11</v>
      </c>
      <c r="B881">
        <v>22</v>
      </c>
      <c r="C881" t="s">
        <v>175</v>
      </c>
      <c r="D881">
        <v>1050</v>
      </c>
      <c r="E881" t="s">
        <v>1662</v>
      </c>
    </row>
    <row r="882" spans="1:5" hidden="1">
      <c r="A882" t="s">
        <v>11</v>
      </c>
      <c r="B882">
        <v>22</v>
      </c>
      <c r="C882" t="s">
        <v>28</v>
      </c>
      <c r="D882">
        <v>2800</v>
      </c>
      <c r="E882" t="s">
        <v>1662</v>
      </c>
    </row>
    <row r="883" spans="1:5" hidden="1">
      <c r="A883" t="s">
        <v>11</v>
      </c>
      <c r="B883">
        <v>22</v>
      </c>
      <c r="C883" t="s">
        <v>178</v>
      </c>
      <c r="D883">
        <v>1400</v>
      </c>
      <c r="E883" t="s">
        <v>1662</v>
      </c>
    </row>
    <row r="884" spans="1:5" hidden="1">
      <c r="A884" t="s">
        <v>11</v>
      </c>
      <c r="B884">
        <v>22</v>
      </c>
      <c r="C884" t="s">
        <v>29</v>
      </c>
      <c r="D884">
        <v>3500</v>
      </c>
      <c r="E884" t="s">
        <v>1662</v>
      </c>
    </row>
    <row r="885" spans="1:5" hidden="1">
      <c r="A885" t="s">
        <v>11</v>
      </c>
      <c r="B885">
        <v>22</v>
      </c>
      <c r="C885" t="s">
        <v>32</v>
      </c>
      <c r="D885">
        <v>8680</v>
      </c>
      <c r="E885" t="s">
        <v>1662</v>
      </c>
    </row>
    <row r="886" spans="1:5" hidden="1">
      <c r="A886" t="s">
        <v>11</v>
      </c>
      <c r="B886">
        <v>22</v>
      </c>
      <c r="C886" t="s">
        <v>409</v>
      </c>
      <c r="D886">
        <v>14980</v>
      </c>
      <c r="E886" t="s">
        <v>1662</v>
      </c>
    </row>
    <row r="887" spans="1:5" hidden="1">
      <c r="A887" t="s">
        <v>11</v>
      </c>
      <c r="B887">
        <v>22</v>
      </c>
      <c r="C887" t="s">
        <v>435</v>
      </c>
      <c r="D887">
        <v>2700</v>
      </c>
      <c r="E887" t="s">
        <v>1662</v>
      </c>
    </row>
    <row r="888" spans="1:5" hidden="1">
      <c r="A888" t="s">
        <v>11</v>
      </c>
      <c r="B888">
        <v>22</v>
      </c>
      <c r="C888" t="s">
        <v>41</v>
      </c>
      <c r="D888">
        <v>4300</v>
      </c>
      <c r="E888" t="s">
        <v>1662</v>
      </c>
    </row>
    <row r="889" spans="1:5" hidden="1">
      <c r="A889" t="s">
        <v>11</v>
      </c>
      <c r="B889">
        <v>22</v>
      </c>
      <c r="C889" t="s">
        <v>42</v>
      </c>
      <c r="D889">
        <v>13920</v>
      </c>
      <c r="E889" t="s">
        <v>1662</v>
      </c>
    </row>
    <row r="890" spans="1:5" hidden="1">
      <c r="A890" t="s">
        <v>11</v>
      </c>
      <c r="B890">
        <v>22</v>
      </c>
      <c r="C890" t="s">
        <v>486</v>
      </c>
      <c r="D890">
        <v>3000</v>
      </c>
      <c r="E890" t="s">
        <v>1662</v>
      </c>
    </row>
    <row r="891" spans="1:5" hidden="1">
      <c r="A891" t="s">
        <v>11</v>
      </c>
      <c r="B891">
        <v>22</v>
      </c>
      <c r="C891" t="s">
        <v>487</v>
      </c>
      <c r="D891">
        <v>4000</v>
      </c>
      <c r="E891" t="s">
        <v>1662</v>
      </c>
    </row>
    <row r="892" spans="1:5" hidden="1">
      <c r="A892" t="s">
        <v>11</v>
      </c>
      <c r="B892">
        <v>22</v>
      </c>
      <c r="C892" t="s">
        <v>180</v>
      </c>
      <c r="D892">
        <v>8400</v>
      </c>
      <c r="E892" t="s">
        <v>1662</v>
      </c>
    </row>
    <row r="893" spans="1:5" hidden="1">
      <c r="A893" t="s">
        <v>11</v>
      </c>
      <c r="B893">
        <v>22</v>
      </c>
      <c r="C893" t="s">
        <v>181</v>
      </c>
      <c r="D893">
        <v>3500</v>
      </c>
      <c r="E893" t="s">
        <v>1662</v>
      </c>
    </row>
    <row r="894" spans="1:5" hidden="1">
      <c r="A894" t="s">
        <v>11</v>
      </c>
      <c r="B894">
        <v>22</v>
      </c>
      <c r="C894" t="s">
        <v>437</v>
      </c>
      <c r="D894">
        <v>2250</v>
      </c>
      <c r="E894" t="s">
        <v>1662</v>
      </c>
    </row>
    <row r="895" spans="1:5" hidden="1">
      <c r="A895" t="s">
        <v>87</v>
      </c>
      <c r="B895">
        <v>22</v>
      </c>
      <c r="C895" t="s">
        <v>114</v>
      </c>
      <c r="D895">
        <v>154</v>
      </c>
      <c r="E895" t="s">
        <v>1662</v>
      </c>
    </row>
    <row r="896" spans="1:5" hidden="1">
      <c r="A896" t="s">
        <v>87</v>
      </c>
      <c r="B896">
        <v>22</v>
      </c>
      <c r="C896" t="s">
        <v>115</v>
      </c>
      <c r="D896">
        <v>154</v>
      </c>
      <c r="E896" t="s">
        <v>1662</v>
      </c>
    </row>
    <row r="897" spans="1:5" hidden="1">
      <c r="A897" t="s">
        <v>77</v>
      </c>
      <c r="B897">
        <v>22</v>
      </c>
      <c r="C897" t="s">
        <v>78</v>
      </c>
      <c r="D897">
        <v>100</v>
      </c>
      <c r="E897" t="s">
        <v>1662</v>
      </c>
    </row>
    <row r="898" spans="1:5" hidden="1">
      <c r="A898" t="s">
        <v>87</v>
      </c>
      <c r="B898">
        <v>22</v>
      </c>
      <c r="C898" t="s">
        <v>116</v>
      </c>
      <c r="D898">
        <v>154</v>
      </c>
      <c r="E898" t="s">
        <v>1662</v>
      </c>
    </row>
    <row r="899" spans="1:5" hidden="1">
      <c r="A899" t="s">
        <v>87</v>
      </c>
      <c r="B899">
        <v>22</v>
      </c>
      <c r="C899" t="s">
        <v>117</v>
      </c>
      <c r="D899">
        <v>154</v>
      </c>
      <c r="E899" t="s">
        <v>1662</v>
      </c>
    </row>
    <row r="900" spans="1:5" hidden="1">
      <c r="A900" t="s">
        <v>87</v>
      </c>
      <c r="B900">
        <v>22</v>
      </c>
      <c r="C900" t="s">
        <v>118</v>
      </c>
      <c r="D900">
        <v>154</v>
      </c>
      <c r="E900" t="s">
        <v>1662</v>
      </c>
    </row>
    <row r="901" spans="1:5" hidden="1">
      <c r="A901" t="s">
        <v>79</v>
      </c>
      <c r="B901">
        <v>22</v>
      </c>
      <c r="C901" t="s">
        <v>80</v>
      </c>
      <c r="D901">
        <v>300</v>
      </c>
      <c r="E901" t="s">
        <v>1662</v>
      </c>
    </row>
    <row r="902" spans="1:5" hidden="1">
      <c r="A902" t="s">
        <v>79</v>
      </c>
      <c r="B902">
        <v>22</v>
      </c>
      <c r="C902" t="s">
        <v>329</v>
      </c>
      <c r="D902">
        <v>340</v>
      </c>
      <c r="E902" t="s">
        <v>1662</v>
      </c>
    </row>
    <row r="903" spans="1:5" hidden="1">
      <c r="A903" t="s">
        <v>488</v>
      </c>
      <c r="B903">
        <v>22</v>
      </c>
      <c r="C903" t="s">
        <v>489</v>
      </c>
      <c r="D903">
        <v>1020</v>
      </c>
      <c r="E903" t="s">
        <v>1662</v>
      </c>
    </row>
    <row r="904" spans="1:5" hidden="1">
      <c r="A904" t="s">
        <v>163</v>
      </c>
      <c r="B904">
        <v>22</v>
      </c>
      <c r="C904" t="s">
        <v>384</v>
      </c>
      <c r="D904">
        <v>265</v>
      </c>
      <c r="E904" t="s">
        <v>1662</v>
      </c>
    </row>
    <row r="905" spans="1:5" hidden="1">
      <c r="A905" t="s">
        <v>346</v>
      </c>
      <c r="B905">
        <v>22</v>
      </c>
      <c r="C905" t="s">
        <v>347</v>
      </c>
      <c r="D905">
        <v>10</v>
      </c>
      <c r="E905" t="s">
        <v>1662</v>
      </c>
    </row>
    <row r="906" spans="1:5" hidden="1">
      <c r="A906" t="s">
        <v>346</v>
      </c>
      <c r="B906">
        <v>22</v>
      </c>
      <c r="C906" t="s">
        <v>348</v>
      </c>
      <c r="D906">
        <v>10</v>
      </c>
      <c r="E906" t="s">
        <v>1662</v>
      </c>
    </row>
    <row r="907" spans="1:5" hidden="1">
      <c r="A907" t="s">
        <v>11</v>
      </c>
      <c r="B907">
        <v>22</v>
      </c>
      <c r="C907" t="s">
        <v>441</v>
      </c>
      <c r="D907">
        <v>4500</v>
      </c>
      <c r="E907" t="s">
        <v>1662</v>
      </c>
    </row>
    <row r="908" spans="1:5" hidden="1">
      <c r="A908" t="s">
        <v>163</v>
      </c>
      <c r="B908">
        <v>22</v>
      </c>
      <c r="C908" t="s">
        <v>184</v>
      </c>
      <c r="D908">
        <v>200</v>
      </c>
      <c r="E908" t="s">
        <v>1662</v>
      </c>
    </row>
    <row r="909" spans="1:5" hidden="1">
      <c r="A909" t="s">
        <v>163</v>
      </c>
      <c r="B909">
        <v>22</v>
      </c>
      <c r="C909" t="s">
        <v>185</v>
      </c>
      <c r="D909">
        <v>240</v>
      </c>
      <c r="E909" t="s">
        <v>1662</v>
      </c>
    </row>
    <row r="910" spans="1:5" hidden="1">
      <c r="A910" t="s">
        <v>163</v>
      </c>
      <c r="B910">
        <v>22</v>
      </c>
      <c r="C910" t="s">
        <v>186</v>
      </c>
      <c r="D910">
        <v>140</v>
      </c>
      <c r="E910" t="s">
        <v>1662</v>
      </c>
    </row>
    <row r="911" spans="1:5" hidden="1">
      <c r="A911" t="s">
        <v>11</v>
      </c>
      <c r="B911">
        <v>22</v>
      </c>
      <c r="C911" t="s">
        <v>44</v>
      </c>
      <c r="D911">
        <v>4200</v>
      </c>
      <c r="E911" t="s">
        <v>1662</v>
      </c>
    </row>
    <row r="912" spans="1:5" hidden="1">
      <c r="A912" t="s">
        <v>11</v>
      </c>
      <c r="B912">
        <v>22</v>
      </c>
      <c r="C912" t="s">
        <v>442</v>
      </c>
      <c r="D912">
        <v>2250</v>
      </c>
      <c r="E912" t="s">
        <v>1662</v>
      </c>
    </row>
    <row r="913" spans="1:5" hidden="1">
      <c r="A913" t="s">
        <v>87</v>
      </c>
      <c r="B913">
        <v>22</v>
      </c>
      <c r="C913" t="s">
        <v>123</v>
      </c>
      <c r="D913">
        <v>154</v>
      </c>
      <c r="E913" t="s">
        <v>1662</v>
      </c>
    </row>
    <row r="914" spans="1:5" hidden="1">
      <c r="A914" t="s">
        <v>87</v>
      </c>
      <c r="B914">
        <v>22</v>
      </c>
      <c r="C914" t="s">
        <v>124</v>
      </c>
      <c r="D914">
        <v>154</v>
      </c>
      <c r="E914" t="s">
        <v>1662</v>
      </c>
    </row>
    <row r="915" spans="1:5" hidden="1">
      <c r="A915" t="s">
        <v>87</v>
      </c>
      <c r="B915">
        <v>22</v>
      </c>
      <c r="C915" t="s">
        <v>125</v>
      </c>
      <c r="D915">
        <v>154</v>
      </c>
      <c r="E915" t="s">
        <v>1662</v>
      </c>
    </row>
    <row r="916" spans="1:5" hidden="1">
      <c r="A916" t="s">
        <v>87</v>
      </c>
      <c r="B916">
        <v>22</v>
      </c>
      <c r="C916" t="s">
        <v>127</v>
      </c>
      <c r="D916">
        <v>154</v>
      </c>
      <c r="E916" t="s">
        <v>1662</v>
      </c>
    </row>
    <row r="917" spans="1:5" hidden="1">
      <c r="A917" t="s">
        <v>87</v>
      </c>
      <c r="B917">
        <v>22</v>
      </c>
      <c r="C917" t="s">
        <v>128</v>
      </c>
      <c r="D917">
        <v>154</v>
      </c>
      <c r="E917" t="s">
        <v>1662</v>
      </c>
    </row>
    <row r="918" spans="1:5" hidden="1">
      <c r="A918" t="s">
        <v>85</v>
      </c>
      <c r="B918">
        <v>22</v>
      </c>
      <c r="C918" t="s">
        <v>189</v>
      </c>
      <c r="D918">
        <v>35</v>
      </c>
      <c r="E918" t="s">
        <v>1662</v>
      </c>
    </row>
    <row r="919" spans="1:5" hidden="1">
      <c r="A919" t="s">
        <v>85</v>
      </c>
      <c r="B919">
        <v>22</v>
      </c>
      <c r="C919" t="s">
        <v>274</v>
      </c>
      <c r="D919">
        <v>245</v>
      </c>
      <c r="E919" t="s">
        <v>1662</v>
      </c>
    </row>
    <row r="920" spans="1:5" hidden="1">
      <c r="A920" t="s">
        <v>163</v>
      </c>
      <c r="B920">
        <v>22</v>
      </c>
      <c r="C920" t="s">
        <v>490</v>
      </c>
      <c r="D920">
        <v>400</v>
      </c>
      <c r="E920" t="s">
        <v>1662</v>
      </c>
    </row>
    <row r="921" spans="1:5" hidden="1">
      <c r="A921" t="s">
        <v>454</v>
      </c>
      <c r="B921">
        <v>23</v>
      </c>
      <c r="C921" t="s">
        <v>459</v>
      </c>
      <c r="D921">
        <v>40</v>
      </c>
      <c r="E921" t="s">
        <v>1662</v>
      </c>
    </row>
    <row r="922" spans="1:5" hidden="1">
      <c r="A922" t="s">
        <v>491</v>
      </c>
      <c r="B922">
        <v>24</v>
      </c>
      <c r="C922" t="s">
        <v>492</v>
      </c>
      <c r="D922">
        <v>36000</v>
      </c>
      <c r="E922" t="s">
        <v>1662</v>
      </c>
    </row>
    <row r="923" spans="1:5" hidden="1">
      <c r="A923" t="s">
        <v>493</v>
      </c>
      <c r="B923">
        <v>24</v>
      </c>
      <c r="C923" t="s">
        <v>494</v>
      </c>
      <c r="D923">
        <v>3000</v>
      </c>
      <c r="E923" t="s">
        <v>1662</v>
      </c>
    </row>
    <row r="924" spans="1:5" hidden="1">
      <c r="A924" t="s">
        <v>491</v>
      </c>
      <c r="B924">
        <v>24</v>
      </c>
      <c r="C924" t="s">
        <v>495</v>
      </c>
      <c r="D924">
        <v>18000</v>
      </c>
      <c r="E924" t="s">
        <v>1662</v>
      </c>
    </row>
    <row r="925" spans="1:5" hidden="1">
      <c r="A925" t="s">
        <v>491</v>
      </c>
      <c r="B925">
        <v>24</v>
      </c>
      <c r="C925" t="s">
        <v>496</v>
      </c>
      <c r="D925">
        <v>18000</v>
      </c>
      <c r="E925" t="s">
        <v>1662</v>
      </c>
    </row>
    <row r="926" spans="1:5" hidden="1">
      <c r="A926" t="s">
        <v>169</v>
      </c>
      <c r="B926">
        <v>24</v>
      </c>
      <c r="C926" t="s">
        <v>325</v>
      </c>
      <c r="D926">
        <v>320</v>
      </c>
      <c r="E926" t="s">
        <v>1662</v>
      </c>
    </row>
    <row r="927" spans="1:5" hidden="1">
      <c r="A927" t="s">
        <v>169</v>
      </c>
      <c r="B927">
        <v>24</v>
      </c>
      <c r="C927" t="s">
        <v>497</v>
      </c>
      <c r="D927">
        <v>100</v>
      </c>
      <c r="E927" t="s">
        <v>1662</v>
      </c>
    </row>
    <row r="928" spans="1:5" hidden="1">
      <c r="A928" t="s">
        <v>493</v>
      </c>
      <c r="B928">
        <v>24</v>
      </c>
      <c r="C928" t="s">
        <v>498</v>
      </c>
      <c r="D928">
        <v>3000</v>
      </c>
      <c r="E928" t="s">
        <v>1662</v>
      </c>
    </row>
    <row r="929" spans="1:5" hidden="1">
      <c r="A929" t="s">
        <v>47</v>
      </c>
      <c r="B929">
        <v>24</v>
      </c>
      <c r="C929" t="s">
        <v>499</v>
      </c>
      <c r="D929">
        <v>900</v>
      </c>
      <c r="E929" t="s">
        <v>1662</v>
      </c>
    </row>
    <row r="930" spans="1:5" hidden="1">
      <c r="A930" t="s">
        <v>163</v>
      </c>
      <c r="B930">
        <v>24</v>
      </c>
      <c r="C930" t="s">
        <v>484</v>
      </c>
      <c r="D930">
        <v>260</v>
      </c>
      <c r="E930" t="s">
        <v>1662</v>
      </c>
    </row>
    <row r="931" spans="1:5" hidden="1">
      <c r="A931" t="s">
        <v>169</v>
      </c>
      <c r="B931">
        <v>24</v>
      </c>
      <c r="C931" t="s">
        <v>170</v>
      </c>
      <c r="D931">
        <v>1020</v>
      </c>
      <c r="E931" t="s">
        <v>1662</v>
      </c>
    </row>
    <row r="932" spans="1:5" hidden="1">
      <c r="A932" t="s">
        <v>61</v>
      </c>
      <c r="B932">
        <v>24</v>
      </c>
      <c r="C932" t="s">
        <v>62</v>
      </c>
      <c r="D932">
        <v>21</v>
      </c>
      <c r="E932" t="s">
        <v>1662</v>
      </c>
    </row>
    <row r="933" spans="1:5" hidden="1">
      <c r="A933" t="s">
        <v>53</v>
      </c>
      <c r="B933">
        <v>24</v>
      </c>
      <c r="C933" t="s">
        <v>63</v>
      </c>
      <c r="D933">
        <v>1000</v>
      </c>
      <c r="E933" t="s">
        <v>1662</v>
      </c>
    </row>
    <row r="934" spans="1:5" hidden="1">
      <c r="A934" t="s">
        <v>53</v>
      </c>
      <c r="B934">
        <v>24</v>
      </c>
      <c r="C934" t="s">
        <v>64</v>
      </c>
      <c r="D934">
        <v>1000</v>
      </c>
      <c r="E934" t="s">
        <v>1662</v>
      </c>
    </row>
    <row r="935" spans="1:5" hidden="1">
      <c r="A935" t="s">
        <v>53</v>
      </c>
      <c r="B935">
        <v>24</v>
      </c>
      <c r="C935" t="s">
        <v>65</v>
      </c>
      <c r="D935">
        <v>1000</v>
      </c>
      <c r="E935" t="s">
        <v>1662</v>
      </c>
    </row>
    <row r="936" spans="1:5" hidden="1">
      <c r="A936" t="s">
        <v>53</v>
      </c>
      <c r="B936">
        <v>24</v>
      </c>
      <c r="C936" t="s">
        <v>66</v>
      </c>
      <c r="D936">
        <v>700</v>
      </c>
      <c r="E936" t="s">
        <v>1662</v>
      </c>
    </row>
    <row r="937" spans="1:5" hidden="1">
      <c r="A937" t="s">
        <v>9</v>
      </c>
      <c r="B937">
        <v>24</v>
      </c>
      <c r="C937" t="s">
        <v>10</v>
      </c>
      <c r="D937">
        <v>390</v>
      </c>
      <c r="E937" t="s">
        <v>1662</v>
      </c>
    </row>
    <row r="938" spans="1:5" hidden="1">
      <c r="A938" t="s">
        <v>47</v>
      </c>
      <c r="B938">
        <v>24</v>
      </c>
      <c r="C938" t="s">
        <v>340</v>
      </c>
      <c r="D938">
        <v>1260</v>
      </c>
      <c r="E938" t="s">
        <v>1662</v>
      </c>
    </row>
    <row r="939" spans="1:5" hidden="1">
      <c r="A939" t="s">
        <v>9</v>
      </c>
      <c r="B939">
        <v>24</v>
      </c>
      <c r="C939" t="s">
        <v>68</v>
      </c>
      <c r="D939">
        <v>500</v>
      </c>
      <c r="E939" t="s">
        <v>1662</v>
      </c>
    </row>
    <row r="940" spans="1:5" hidden="1">
      <c r="A940" t="s">
        <v>9</v>
      </c>
      <c r="B940">
        <v>24</v>
      </c>
      <c r="C940" t="s">
        <v>69</v>
      </c>
      <c r="D940">
        <v>500</v>
      </c>
      <c r="E940" t="s">
        <v>1662</v>
      </c>
    </row>
    <row r="941" spans="1:5" hidden="1">
      <c r="A941" t="s">
        <v>9</v>
      </c>
      <c r="B941">
        <v>24</v>
      </c>
      <c r="C941" t="s">
        <v>70</v>
      </c>
      <c r="D941">
        <v>500</v>
      </c>
      <c r="E941" t="s">
        <v>1662</v>
      </c>
    </row>
    <row r="942" spans="1:5" hidden="1">
      <c r="A942" t="s">
        <v>9</v>
      </c>
      <c r="B942">
        <v>24</v>
      </c>
      <c r="C942" t="s">
        <v>71</v>
      </c>
      <c r="D942">
        <v>2855</v>
      </c>
      <c r="E942" t="s">
        <v>1662</v>
      </c>
    </row>
    <row r="943" spans="1:5" hidden="1">
      <c r="A943" t="s">
        <v>450</v>
      </c>
      <c r="B943">
        <v>24</v>
      </c>
      <c r="C943" t="s">
        <v>451</v>
      </c>
      <c r="D943">
        <v>460</v>
      </c>
      <c r="E943" t="s">
        <v>1662</v>
      </c>
    </row>
    <row r="944" spans="1:5" hidden="1">
      <c r="A944" t="s">
        <v>172</v>
      </c>
      <c r="B944">
        <v>24</v>
      </c>
      <c r="C944" t="s">
        <v>173</v>
      </c>
      <c r="D944">
        <v>2000</v>
      </c>
      <c r="E944" t="s">
        <v>1662</v>
      </c>
    </row>
    <row r="945" spans="1:5" hidden="1">
      <c r="A945" t="s">
        <v>72</v>
      </c>
      <c r="B945">
        <v>24</v>
      </c>
      <c r="C945" t="s">
        <v>73</v>
      </c>
      <c r="D945">
        <v>10000</v>
      </c>
      <c r="E945" t="s">
        <v>1662</v>
      </c>
    </row>
    <row r="946" spans="1:5" hidden="1">
      <c r="A946" t="s">
        <v>9</v>
      </c>
      <c r="B946">
        <v>24</v>
      </c>
      <c r="C946" t="s">
        <v>74</v>
      </c>
      <c r="D946">
        <v>2000</v>
      </c>
      <c r="E946" t="s">
        <v>1662</v>
      </c>
    </row>
    <row r="947" spans="1:5" hidden="1">
      <c r="A947" t="s">
        <v>9</v>
      </c>
      <c r="B947">
        <v>24</v>
      </c>
      <c r="C947" t="s">
        <v>500</v>
      </c>
      <c r="D947">
        <v>2930</v>
      </c>
      <c r="E947" t="s">
        <v>1662</v>
      </c>
    </row>
    <row r="948" spans="1:5" hidden="1">
      <c r="A948" t="s">
        <v>97</v>
      </c>
      <c r="B948">
        <v>24</v>
      </c>
      <c r="C948" t="s">
        <v>113</v>
      </c>
      <c r="D948">
        <v>2000</v>
      </c>
      <c r="E948" t="s">
        <v>1662</v>
      </c>
    </row>
    <row r="949" spans="1:5" hidden="1">
      <c r="A949" t="s">
        <v>278</v>
      </c>
      <c r="B949">
        <v>24</v>
      </c>
      <c r="C949" t="s">
        <v>501</v>
      </c>
      <c r="D949">
        <v>200</v>
      </c>
      <c r="E949" t="s">
        <v>1662</v>
      </c>
    </row>
    <row r="950" spans="1:5" hidden="1">
      <c r="A950" t="s">
        <v>85</v>
      </c>
      <c r="B950">
        <v>24</v>
      </c>
      <c r="C950" t="s">
        <v>438</v>
      </c>
      <c r="D950">
        <v>700</v>
      </c>
      <c r="E950" t="s">
        <v>1662</v>
      </c>
    </row>
    <row r="951" spans="1:5" hidden="1">
      <c r="A951" t="s">
        <v>488</v>
      </c>
      <c r="B951">
        <v>24</v>
      </c>
      <c r="C951" t="s">
        <v>489</v>
      </c>
      <c r="D951">
        <v>1440</v>
      </c>
      <c r="E951" t="s">
        <v>1662</v>
      </c>
    </row>
    <row r="952" spans="1:5" hidden="1">
      <c r="A952" t="s">
        <v>97</v>
      </c>
      <c r="B952">
        <v>24</v>
      </c>
      <c r="C952" t="s">
        <v>121</v>
      </c>
      <c r="D952">
        <v>250</v>
      </c>
      <c r="E952" t="s">
        <v>1662</v>
      </c>
    </row>
    <row r="953" spans="1:5" hidden="1">
      <c r="A953" t="s">
        <v>502</v>
      </c>
      <c r="B953">
        <v>24</v>
      </c>
      <c r="C953" t="s">
        <v>347</v>
      </c>
      <c r="D953">
        <v>1000</v>
      </c>
      <c r="E953" t="s">
        <v>1662</v>
      </c>
    </row>
    <row r="954" spans="1:5" hidden="1">
      <c r="A954" t="s">
        <v>502</v>
      </c>
      <c r="B954">
        <v>24</v>
      </c>
      <c r="C954" t="s">
        <v>348</v>
      </c>
      <c r="D954">
        <v>1000</v>
      </c>
      <c r="E954" t="s">
        <v>1662</v>
      </c>
    </row>
    <row r="955" spans="1:5" hidden="1">
      <c r="A955" t="s">
        <v>454</v>
      </c>
      <c r="B955">
        <v>24</v>
      </c>
      <c r="C955" t="s">
        <v>459</v>
      </c>
      <c r="D955">
        <v>100</v>
      </c>
      <c r="E955" t="s">
        <v>1662</v>
      </c>
    </row>
    <row r="956" spans="1:5" hidden="1">
      <c r="A956" t="s">
        <v>297</v>
      </c>
      <c r="B956">
        <v>24</v>
      </c>
      <c r="C956" t="s">
        <v>503</v>
      </c>
      <c r="D956">
        <v>500</v>
      </c>
      <c r="E956" t="s">
        <v>1662</v>
      </c>
    </row>
    <row r="957" spans="1:5" hidden="1">
      <c r="A957" t="s">
        <v>297</v>
      </c>
      <c r="B957">
        <v>24</v>
      </c>
      <c r="C957" t="s">
        <v>504</v>
      </c>
      <c r="D957">
        <v>500</v>
      </c>
      <c r="E957" t="s">
        <v>1662</v>
      </c>
    </row>
    <row r="958" spans="1:5" hidden="1">
      <c r="A958" t="s">
        <v>85</v>
      </c>
      <c r="B958">
        <v>25</v>
      </c>
      <c r="C958" t="s">
        <v>393</v>
      </c>
      <c r="D958">
        <v>600</v>
      </c>
      <c r="E958" t="s">
        <v>1662</v>
      </c>
    </row>
    <row r="959" spans="1:5" hidden="1">
      <c r="A959" t="s">
        <v>85</v>
      </c>
      <c r="B959">
        <v>25</v>
      </c>
      <c r="C959" t="s">
        <v>505</v>
      </c>
      <c r="D959">
        <v>290</v>
      </c>
      <c r="E959" t="s">
        <v>1662</v>
      </c>
    </row>
    <row r="960" spans="1:5" hidden="1">
      <c r="A960" t="s">
        <v>364</v>
      </c>
      <c r="B960">
        <v>25</v>
      </c>
      <c r="C960" t="s">
        <v>506</v>
      </c>
      <c r="D960">
        <v>3850</v>
      </c>
      <c r="E960" t="s">
        <v>1662</v>
      </c>
    </row>
    <row r="961" spans="1:5" hidden="1">
      <c r="A961" t="s">
        <v>364</v>
      </c>
      <c r="B961">
        <v>25</v>
      </c>
      <c r="C961" t="s">
        <v>507</v>
      </c>
      <c r="D961">
        <v>1600</v>
      </c>
      <c r="E961" t="s">
        <v>1662</v>
      </c>
    </row>
    <row r="962" spans="1:5" hidden="1">
      <c r="A962" t="s">
        <v>364</v>
      </c>
      <c r="B962">
        <v>25</v>
      </c>
      <c r="C962" t="s">
        <v>365</v>
      </c>
      <c r="D962">
        <v>4000</v>
      </c>
      <c r="E962" t="s">
        <v>1662</v>
      </c>
    </row>
    <row r="963" spans="1:5" hidden="1">
      <c r="A963" t="s">
        <v>508</v>
      </c>
      <c r="B963">
        <v>25</v>
      </c>
      <c r="C963" t="s">
        <v>509</v>
      </c>
      <c r="D963">
        <v>560</v>
      </c>
      <c r="E963" t="s">
        <v>1662</v>
      </c>
    </row>
    <row r="964" spans="1:5" hidden="1">
      <c r="A964" t="s">
        <v>89</v>
      </c>
      <c r="B964">
        <v>25</v>
      </c>
      <c r="C964" t="s">
        <v>443</v>
      </c>
      <c r="D964">
        <v>600</v>
      </c>
      <c r="E964" t="s">
        <v>1662</v>
      </c>
    </row>
    <row r="965" spans="1:5" hidden="1">
      <c r="A965" t="s">
        <v>85</v>
      </c>
      <c r="B965">
        <v>25</v>
      </c>
      <c r="C965" t="s">
        <v>510</v>
      </c>
      <c r="D965">
        <v>290</v>
      </c>
      <c r="E965" t="s">
        <v>1662</v>
      </c>
    </row>
    <row r="966" spans="1:5" hidden="1">
      <c r="A966" t="s">
        <v>172</v>
      </c>
      <c r="B966">
        <v>25</v>
      </c>
      <c r="C966" t="s">
        <v>511</v>
      </c>
      <c r="D966">
        <v>1000</v>
      </c>
      <c r="E966" t="s">
        <v>1662</v>
      </c>
    </row>
    <row r="967" spans="1:5" hidden="1">
      <c r="A967" t="s">
        <v>508</v>
      </c>
      <c r="B967">
        <v>25</v>
      </c>
      <c r="C967" t="s">
        <v>512</v>
      </c>
      <c r="D967">
        <v>800</v>
      </c>
      <c r="E967" t="s">
        <v>1662</v>
      </c>
    </row>
    <row r="968" spans="1:5" hidden="1">
      <c r="A968" t="s">
        <v>163</v>
      </c>
      <c r="B968">
        <v>25</v>
      </c>
      <c r="C968" t="s">
        <v>513</v>
      </c>
      <c r="D968">
        <v>300</v>
      </c>
      <c r="E968" t="s">
        <v>1662</v>
      </c>
    </row>
    <row r="969" spans="1:5" hidden="1">
      <c r="A969" t="s">
        <v>85</v>
      </c>
      <c r="B969">
        <v>25</v>
      </c>
      <c r="C969" t="s">
        <v>514</v>
      </c>
      <c r="D969">
        <v>339</v>
      </c>
      <c r="E969" t="s">
        <v>1662</v>
      </c>
    </row>
    <row r="970" spans="1:5" hidden="1">
      <c r="A970" t="s">
        <v>133</v>
      </c>
      <c r="B970">
        <v>25</v>
      </c>
      <c r="C970" t="s">
        <v>429</v>
      </c>
      <c r="D970">
        <v>1400</v>
      </c>
      <c r="E970" t="s">
        <v>1662</v>
      </c>
    </row>
    <row r="971" spans="1:5" hidden="1">
      <c r="A971" t="s">
        <v>515</v>
      </c>
      <c r="B971">
        <v>25</v>
      </c>
      <c r="C971" t="s">
        <v>152</v>
      </c>
      <c r="D971">
        <v>400</v>
      </c>
      <c r="E971" t="s">
        <v>1662</v>
      </c>
    </row>
    <row r="972" spans="1:5" hidden="1">
      <c r="A972" t="s">
        <v>53</v>
      </c>
      <c r="B972">
        <v>25</v>
      </c>
      <c r="C972" t="s">
        <v>445</v>
      </c>
      <c r="D972">
        <v>380</v>
      </c>
      <c r="E972" t="s">
        <v>1662</v>
      </c>
    </row>
    <row r="973" spans="1:5" hidden="1">
      <c r="A973" t="s">
        <v>5</v>
      </c>
      <c r="B973">
        <v>25</v>
      </c>
      <c r="C973" t="s">
        <v>399</v>
      </c>
      <c r="D973">
        <v>100</v>
      </c>
      <c r="E973" t="s">
        <v>1662</v>
      </c>
    </row>
    <row r="974" spans="1:5" hidden="1">
      <c r="A974" t="s">
        <v>5</v>
      </c>
      <c r="B974">
        <v>25</v>
      </c>
      <c r="C974" t="s">
        <v>400</v>
      </c>
      <c r="D974">
        <v>100</v>
      </c>
      <c r="E974" t="s">
        <v>1662</v>
      </c>
    </row>
    <row r="975" spans="1:5" hidden="1">
      <c r="A975" t="s">
        <v>53</v>
      </c>
      <c r="B975">
        <v>25</v>
      </c>
      <c r="C975" t="s">
        <v>516</v>
      </c>
      <c r="D975">
        <v>393</v>
      </c>
      <c r="E975" t="s">
        <v>1662</v>
      </c>
    </row>
    <row r="976" spans="1:5" hidden="1">
      <c r="A976" t="s">
        <v>85</v>
      </c>
      <c r="B976">
        <v>25</v>
      </c>
      <c r="C976" t="s">
        <v>281</v>
      </c>
      <c r="D976">
        <v>120</v>
      </c>
      <c r="E976" t="s">
        <v>1662</v>
      </c>
    </row>
    <row r="977" spans="1:5" hidden="1">
      <c r="A977" t="s">
        <v>89</v>
      </c>
      <c r="B977">
        <v>25</v>
      </c>
      <c r="C977" t="s">
        <v>107</v>
      </c>
      <c r="D977">
        <v>10000</v>
      </c>
      <c r="E977" t="s">
        <v>1662</v>
      </c>
    </row>
    <row r="978" spans="1:5" hidden="1">
      <c r="A978" t="s">
        <v>172</v>
      </c>
      <c r="B978">
        <v>25</v>
      </c>
      <c r="C978" t="s">
        <v>517</v>
      </c>
      <c r="D978">
        <v>1400</v>
      </c>
      <c r="E978" t="s">
        <v>1662</v>
      </c>
    </row>
    <row r="979" spans="1:5" hidden="1">
      <c r="A979" t="s">
        <v>89</v>
      </c>
      <c r="B979">
        <v>25</v>
      </c>
      <c r="C979" t="s">
        <v>448</v>
      </c>
      <c r="D979">
        <v>600</v>
      </c>
      <c r="E979" t="s">
        <v>1662</v>
      </c>
    </row>
    <row r="980" spans="1:5" hidden="1">
      <c r="A980" t="s">
        <v>89</v>
      </c>
      <c r="B980">
        <v>25</v>
      </c>
      <c r="C980" t="s">
        <v>518</v>
      </c>
      <c r="D980">
        <v>600</v>
      </c>
      <c r="E980" t="s">
        <v>1662</v>
      </c>
    </row>
    <row r="981" spans="1:5" hidden="1">
      <c r="A981" t="s">
        <v>197</v>
      </c>
      <c r="B981">
        <v>25</v>
      </c>
      <c r="C981" t="s">
        <v>519</v>
      </c>
      <c r="D981">
        <v>200</v>
      </c>
      <c r="E981" t="s">
        <v>1662</v>
      </c>
    </row>
    <row r="982" spans="1:5" hidden="1">
      <c r="A982" t="s">
        <v>278</v>
      </c>
      <c r="B982">
        <v>25</v>
      </c>
      <c r="C982" t="s">
        <v>519</v>
      </c>
      <c r="D982">
        <v>50</v>
      </c>
      <c r="E982" t="s">
        <v>1662</v>
      </c>
    </row>
    <row r="983" spans="1:5" hidden="1">
      <c r="A983" t="s">
        <v>163</v>
      </c>
      <c r="B983">
        <v>25</v>
      </c>
      <c r="C983" t="s">
        <v>167</v>
      </c>
      <c r="D983">
        <v>40</v>
      </c>
      <c r="E983" t="s">
        <v>1662</v>
      </c>
    </row>
    <row r="984" spans="1:5" hidden="1">
      <c r="A984" t="s">
        <v>197</v>
      </c>
      <c r="B984">
        <v>25</v>
      </c>
      <c r="C984" t="s">
        <v>520</v>
      </c>
      <c r="D984">
        <v>50</v>
      </c>
      <c r="E984" t="s">
        <v>1662</v>
      </c>
    </row>
    <row r="985" spans="1:5" hidden="1">
      <c r="A985" t="s">
        <v>157</v>
      </c>
      <c r="B985">
        <v>25</v>
      </c>
      <c r="C985" t="s">
        <v>521</v>
      </c>
      <c r="D985">
        <v>15</v>
      </c>
      <c r="E985" t="s">
        <v>1662</v>
      </c>
    </row>
    <row r="986" spans="1:5" hidden="1">
      <c r="A986" t="s">
        <v>157</v>
      </c>
      <c r="B986">
        <v>25</v>
      </c>
      <c r="C986" t="s">
        <v>522</v>
      </c>
      <c r="D986">
        <v>15</v>
      </c>
      <c r="E986" t="s">
        <v>1662</v>
      </c>
    </row>
    <row r="987" spans="1:5" hidden="1">
      <c r="A987" t="s">
        <v>119</v>
      </c>
      <c r="B987">
        <v>25</v>
      </c>
      <c r="C987" t="s">
        <v>270</v>
      </c>
      <c r="D987">
        <v>1020</v>
      </c>
      <c r="E987" t="s">
        <v>1662</v>
      </c>
    </row>
    <row r="988" spans="1:5" hidden="1">
      <c r="A988" t="s">
        <v>61</v>
      </c>
      <c r="B988">
        <v>25</v>
      </c>
      <c r="C988" t="s">
        <v>339</v>
      </c>
      <c r="D988">
        <v>170</v>
      </c>
      <c r="E988" t="s">
        <v>1662</v>
      </c>
    </row>
    <row r="989" spans="1:5" hidden="1">
      <c r="A989" t="s">
        <v>197</v>
      </c>
      <c r="B989">
        <v>25</v>
      </c>
      <c r="C989" t="s">
        <v>62</v>
      </c>
      <c r="D989">
        <v>560</v>
      </c>
      <c r="E989" t="s">
        <v>1662</v>
      </c>
    </row>
    <row r="990" spans="1:5" hidden="1">
      <c r="A990" t="s">
        <v>61</v>
      </c>
      <c r="B990">
        <v>25</v>
      </c>
      <c r="C990" t="s">
        <v>62</v>
      </c>
      <c r="D990">
        <v>890</v>
      </c>
      <c r="E990" t="s">
        <v>1662</v>
      </c>
    </row>
    <row r="991" spans="1:5" hidden="1">
      <c r="A991" t="s">
        <v>9</v>
      </c>
      <c r="B991">
        <v>25</v>
      </c>
      <c r="C991" t="s">
        <v>10</v>
      </c>
      <c r="D991">
        <v>380</v>
      </c>
      <c r="E991" t="s">
        <v>1662</v>
      </c>
    </row>
    <row r="992" spans="1:5" hidden="1">
      <c r="A992" t="s">
        <v>47</v>
      </c>
      <c r="B992">
        <v>25</v>
      </c>
      <c r="C992" t="s">
        <v>12</v>
      </c>
      <c r="D992">
        <v>3000</v>
      </c>
      <c r="E992" t="s">
        <v>1662</v>
      </c>
    </row>
    <row r="993" spans="1:5" hidden="1">
      <c r="A993" t="s">
        <v>344</v>
      </c>
      <c r="B993">
        <v>25</v>
      </c>
      <c r="C993" t="s">
        <v>383</v>
      </c>
      <c r="D993">
        <v>5320</v>
      </c>
      <c r="E993" t="s">
        <v>1662</v>
      </c>
    </row>
    <row r="994" spans="1:5" hidden="1">
      <c r="A994" t="s">
        <v>47</v>
      </c>
      <c r="B994">
        <v>25</v>
      </c>
      <c r="C994" t="s">
        <v>523</v>
      </c>
      <c r="D994">
        <v>2000</v>
      </c>
      <c r="E994" t="s">
        <v>1662</v>
      </c>
    </row>
    <row r="995" spans="1:5" hidden="1">
      <c r="A995" t="s">
        <v>47</v>
      </c>
      <c r="B995">
        <v>25</v>
      </c>
      <c r="C995" t="s">
        <v>287</v>
      </c>
      <c r="D995">
        <v>2700</v>
      </c>
      <c r="E995" t="s">
        <v>1662</v>
      </c>
    </row>
    <row r="996" spans="1:5" hidden="1">
      <c r="A996" t="s">
        <v>9</v>
      </c>
      <c r="B996">
        <v>25</v>
      </c>
      <c r="C996" t="s">
        <v>68</v>
      </c>
      <c r="D996">
        <v>400</v>
      </c>
      <c r="E996" t="s">
        <v>1662</v>
      </c>
    </row>
    <row r="997" spans="1:5" hidden="1">
      <c r="A997" t="s">
        <v>9</v>
      </c>
      <c r="B997">
        <v>25</v>
      </c>
      <c r="C997" t="s">
        <v>69</v>
      </c>
      <c r="D997">
        <v>400</v>
      </c>
      <c r="E997" t="s">
        <v>1662</v>
      </c>
    </row>
    <row r="998" spans="1:5" hidden="1">
      <c r="A998" t="s">
        <v>9</v>
      </c>
      <c r="B998">
        <v>25</v>
      </c>
      <c r="C998" t="s">
        <v>70</v>
      </c>
      <c r="D998">
        <v>400</v>
      </c>
      <c r="E998" t="s">
        <v>1662</v>
      </c>
    </row>
    <row r="999" spans="1:5" hidden="1">
      <c r="A999" t="s">
        <v>450</v>
      </c>
      <c r="B999">
        <v>25</v>
      </c>
      <c r="C999" t="s">
        <v>451</v>
      </c>
      <c r="D999">
        <v>983</v>
      </c>
      <c r="E999" t="s">
        <v>1662</v>
      </c>
    </row>
    <row r="1000" spans="1:5" hidden="1">
      <c r="A1000" t="s">
        <v>9</v>
      </c>
      <c r="B1000">
        <v>25</v>
      </c>
      <c r="C1000" t="s">
        <v>13</v>
      </c>
      <c r="D1000">
        <v>1400</v>
      </c>
      <c r="E1000" t="s">
        <v>1662</v>
      </c>
    </row>
    <row r="1001" spans="1:5" hidden="1">
      <c r="A1001" t="s">
        <v>72</v>
      </c>
      <c r="B1001">
        <v>25</v>
      </c>
      <c r="C1001" t="s">
        <v>73</v>
      </c>
      <c r="D1001">
        <v>2300</v>
      </c>
      <c r="E1001" t="s">
        <v>1662</v>
      </c>
    </row>
    <row r="1002" spans="1:5" hidden="1">
      <c r="A1002" t="s">
        <v>9</v>
      </c>
      <c r="B1002">
        <v>25</v>
      </c>
      <c r="C1002" t="s">
        <v>74</v>
      </c>
      <c r="D1002">
        <v>1000</v>
      </c>
      <c r="E1002" t="s">
        <v>1662</v>
      </c>
    </row>
    <row r="1003" spans="1:5" hidden="1">
      <c r="A1003" t="s">
        <v>9</v>
      </c>
      <c r="B1003">
        <v>25</v>
      </c>
      <c r="C1003" t="s">
        <v>75</v>
      </c>
      <c r="D1003">
        <v>2625</v>
      </c>
      <c r="E1003" t="s">
        <v>1662</v>
      </c>
    </row>
    <row r="1004" spans="1:5" hidden="1">
      <c r="A1004" t="s">
        <v>9</v>
      </c>
      <c r="B1004">
        <v>25</v>
      </c>
      <c r="C1004" t="s">
        <v>474</v>
      </c>
      <c r="D1004">
        <v>1305</v>
      </c>
      <c r="E1004" t="s">
        <v>1662</v>
      </c>
    </row>
    <row r="1005" spans="1:5" hidden="1">
      <c r="A1005" t="s">
        <v>9</v>
      </c>
      <c r="B1005">
        <v>25</v>
      </c>
      <c r="C1005" t="s">
        <v>475</v>
      </c>
      <c r="D1005">
        <v>2100</v>
      </c>
      <c r="E1005" t="s">
        <v>1662</v>
      </c>
    </row>
    <row r="1006" spans="1:5" hidden="1">
      <c r="A1006" t="s">
        <v>9</v>
      </c>
      <c r="B1006">
        <v>25</v>
      </c>
      <c r="C1006" t="s">
        <v>476</v>
      </c>
      <c r="D1006">
        <v>115</v>
      </c>
      <c r="E1006" t="s">
        <v>1662</v>
      </c>
    </row>
    <row r="1007" spans="1:5" hidden="1">
      <c r="A1007" t="s">
        <v>9</v>
      </c>
      <c r="B1007">
        <v>25</v>
      </c>
      <c r="C1007" t="s">
        <v>500</v>
      </c>
      <c r="D1007">
        <v>70</v>
      </c>
      <c r="E1007" t="s">
        <v>1662</v>
      </c>
    </row>
    <row r="1008" spans="1:5" hidden="1">
      <c r="A1008" t="s">
        <v>11</v>
      </c>
      <c r="B1008">
        <v>25</v>
      </c>
      <c r="C1008" t="s">
        <v>487</v>
      </c>
      <c r="D1008">
        <v>3000</v>
      </c>
      <c r="E1008" t="s">
        <v>1662</v>
      </c>
    </row>
    <row r="1009" spans="1:5" hidden="1">
      <c r="A1009" t="s">
        <v>87</v>
      </c>
      <c r="B1009">
        <v>25</v>
      </c>
      <c r="C1009" t="s">
        <v>114</v>
      </c>
      <c r="D1009">
        <v>276</v>
      </c>
      <c r="E1009" t="s">
        <v>1662</v>
      </c>
    </row>
    <row r="1010" spans="1:5" hidden="1">
      <c r="A1010" t="s">
        <v>61</v>
      </c>
      <c r="B1010">
        <v>25</v>
      </c>
      <c r="C1010" t="s">
        <v>501</v>
      </c>
      <c r="D1010">
        <v>110</v>
      </c>
      <c r="E1010" t="s">
        <v>1662</v>
      </c>
    </row>
    <row r="1011" spans="1:5" hidden="1">
      <c r="A1011" t="s">
        <v>87</v>
      </c>
      <c r="B1011">
        <v>25</v>
      </c>
      <c r="C1011" t="s">
        <v>115</v>
      </c>
      <c r="D1011">
        <v>276</v>
      </c>
      <c r="E1011" t="s">
        <v>1662</v>
      </c>
    </row>
    <row r="1012" spans="1:5" hidden="1">
      <c r="A1012" t="s">
        <v>524</v>
      </c>
      <c r="B1012">
        <v>25</v>
      </c>
      <c r="C1012" t="s">
        <v>525</v>
      </c>
      <c r="D1012">
        <v>2000</v>
      </c>
      <c r="E1012" t="s">
        <v>1662</v>
      </c>
    </row>
    <row r="1013" spans="1:5" hidden="1">
      <c r="A1013" t="s">
        <v>101</v>
      </c>
      <c r="B1013">
        <v>25</v>
      </c>
      <c r="C1013" t="s">
        <v>78</v>
      </c>
      <c r="D1013">
        <v>200</v>
      </c>
      <c r="E1013" t="s">
        <v>1662</v>
      </c>
    </row>
    <row r="1014" spans="1:5" hidden="1">
      <c r="A1014" t="s">
        <v>87</v>
      </c>
      <c r="B1014">
        <v>25</v>
      </c>
      <c r="C1014" t="s">
        <v>116</v>
      </c>
      <c r="D1014">
        <v>276</v>
      </c>
      <c r="E1014" t="s">
        <v>1662</v>
      </c>
    </row>
    <row r="1015" spans="1:5" hidden="1">
      <c r="A1015" t="s">
        <v>87</v>
      </c>
      <c r="B1015">
        <v>25</v>
      </c>
      <c r="C1015" t="s">
        <v>117</v>
      </c>
      <c r="D1015">
        <v>276</v>
      </c>
      <c r="E1015" t="s">
        <v>1662</v>
      </c>
    </row>
    <row r="1016" spans="1:5" hidden="1">
      <c r="A1016" t="s">
        <v>87</v>
      </c>
      <c r="B1016">
        <v>25</v>
      </c>
      <c r="C1016" t="s">
        <v>118</v>
      </c>
      <c r="D1016">
        <v>276</v>
      </c>
      <c r="E1016" t="s">
        <v>1662</v>
      </c>
    </row>
    <row r="1017" spans="1:5" hidden="1">
      <c r="A1017" t="s">
        <v>79</v>
      </c>
      <c r="B1017">
        <v>25</v>
      </c>
      <c r="C1017" t="s">
        <v>80</v>
      </c>
      <c r="D1017">
        <v>500</v>
      </c>
      <c r="E1017" t="s">
        <v>1662</v>
      </c>
    </row>
    <row r="1018" spans="1:5" hidden="1">
      <c r="A1018" t="s">
        <v>79</v>
      </c>
      <c r="B1018">
        <v>25</v>
      </c>
      <c r="C1018" t="s">
        <v>311</v>
      </c>
      <c r="D1018">
        <v>1500</v>
      </c>
      <c r="E1018" t="s">
        <v>1662</v>
      </c>
    </row>
    <row r="1019" spans="1:5" hidden="1">
      <c r="A1019" t="s">
        <v>454</v>
      </c>
      <c r="B1019">
        <v>25</v>
      </c>
      <c r="C1019" t="s">
        <v>455</v>
      </c>
      <c r="D1019">
        <v>60</v>
      </c>
      <c r="E1019" t="s">
        <v>1662</v>
      </c>
    </row>
    <row r="1020" spans="1:5" hidden="1">
      <c r="A1020" t="s">
        <v>454</v>
      </c>
      <c r="B1020">
        <v>25</v>
      </c>
      <c r="C1020" t="s">
        <v>456</v>
      </c>
      <c r="D1020">
        <v>810</v>
      </c>
      <c r="E1020" t="s">
        <v>1662</v>
      </c>
    </row>
    <row r="1021" spans="1:5" hidden="1">
      <c r="A1021" t="s">
        <v>79</v>
      </c>
      <c r="B1021">
        <v>25</v>
      </c>
      <c r="C1021" t="s">
        <v>329</v>
      </c>
      <c r="D1021">
        <v>1000</v>
      </c>
      <c r="E1021" t="s">
        <v>1662</v>
      </c>
    </row>
    <row r="1022" spans="1:5" hidden="1">
      <c r="A1022" t="s">
        <v>79</v>
      </c>
      <c r="B1022">
        <v>25</v>
      </c>
      <c r="C1022" t="s">
        <v>312</v>
      </c>
      <c r="D1022">
        <v>2050</v>
      </c>
      <c r="E1022" t="s">
        <v>1662</v>
      </c>
    </row>
    <row r="1023" spans="1:5" hidden="1">
      <c r="A1023" t="s">
        <v>313</v>
      </c>
      <c r="B1023">
        <v>25</v>
      </c>
      <c r="C1023" t="s">
        <v>314</v>
      </c>
      <c r="D1023">
        <v>1000</v>
      </c>
      <c r="E1023" t="s">
        <v>1662</v>
      </c>
    </row>
    <row r="1024" spans="1:5" hidden="1">
      <c r="A1024" t="s">
        <v>313</v>
      </c>
      <c r="B1024">
        <v>25</v>
      </c>
      <c r="C1024" t="s">
        <v>315</v>
      </c>
      <c r="D1024">
        <v>1000</v>
      </c>
      <c r="E1024" t="s">
        <v>1662</v>
      </c>
    </row>
    <row r="1025" spans="1:5" hidden="1">
      <c r="A1025" t="s">
        <v>313</v>
      </c>
      <c r="B1025">
        <v>25</v>
      </c>
      <c r="C1025" t="s">
        <v>316</v>
      </c>
      <c r="D1025">
        <v>2000</v>
      </c>
      <c r="E1025" t="s">
        <v>1662</v>
      </c>
    </row>
    <row r="1026" spans="1:5" hidden="1">
      <c r="A1026" t="s">
        <v>313</v>
      </c>
      <c r="B1026">
        <v>25</v>
      </c>
      <c r="C1026" t="s">
        <v>317</v>
      </c>
      <c r="D1026">
        <v>1000</v>
      </c>
      <c r="E1026" t="s">
        <v>1662</v>
      </c>
    </row>
    <row r="1027" spans="1:5" hidden="1">
      <c r="A1027" t="s">
        <v>313</v>
      </c>
      <c r="B1027">
        <v>25</v>
      </c>
      <c r="C1027" t="s">
        <v>318</v>
      </c>
      <c r="D1027">
        <v>1000</v>
      </c>
      <c r="E1027" t="s">
        <v>1662</v>
      </c>
    </row>
    <row r="1028" spans="1:5" hidden="1">
      <c r="A1028" t="s">
        <v>119</v>
      </c>
      <c r="B1028">
        <v>25</v>
      </c>
      <c r="C1028" t="s">
        <v>120</v>
      </c>
      <c r="D1028">
        <v>500</v>
      </c>
      <c r="E1028" t="s">
        <v>1662</v>
      </c>
    </row>
    <row r="1029" spans="1:5" hidden="1">
      <c r="A1029" t="s">
        <v>119</v>
      </c>
      <c r="B1029">
        <v>25</v>
      </c>
      <c r="C1029" t="s">
        <v>182</v>
      </c>
      <c r="D1029">
        <v>500</v>
      </c>
      <c r="E1029" t="s">
        <v>1662</v>
      </c>
    </row>
    <row r="1030" spans="1:5" hidden="1">
      <c r="A1030" t="s">
        <v>197</v>
      </c>
      <c r="B1030">
        <v>25</v>
      </c>
      <c r="C1030" t="s">
        <v>198</v>
      </c>
      <c r="D1030">
        <v>359</v>
      </c>
      <c r="E1030" t="s">
        <v>1662</v>
      </c>
    </row>
    <row r="1031" spans="1:5" hidden="1">
      <c r="A1031" t="s">
        <v>61</v>
      </c>
      <c r="B1031">
        <v>25</v>
      </c>
      <c r="C1031" t="s">
        <v>198</v>
      </c>
      <c r="D1031">
        <v>566</v>
      </c>
      <c r="E1031" t="s">
        <v>1662</v>
      </c>
    </row>
    <row r="1032" spans="1:5" hidden="1">
      <c r="A1032" t="s">
        <v>119</v>
      </c>
      <c r="B1032">
        <v>25</v>
      </c>
      <c r="C1032" t="s">
        <v>417</v>
      </c>
      <c r="D1032">
        <v>500</v>
      </c>
      <c r="E1032" t="s">
        <v>1662</v>
      </c>
    </row>
    <row r="1033" spans="1:5" hidden="1">
      <c r="A1033" t="s">
        <v>79</v>
      </c>
      <c r="B1033">
        <v>25</v>
      </c>
      <c r="C1033" t="s">
        <v>183</v>
      </c>
      <c r="D1033">
        <v>925</v>
      </c>
      <c r="E1033" t="s">
        <v>1662</v>
      </c>
    </row>
    <row r="1034" spans="1:5" hidden="1">
      <c r="A1034" t="s">
        <v>418</v>
      </c>
      <c r="B1034">
        <v>25</v>
      </c>
      <c r="C1034" t="s">
        <v>183</v>
      </c>
      <c r="D1034">
        <v>1420</v>
      </c>
      <c r="E1034" t="s">
        <v>1662</v>
      </c>
    </row>
    <row r="1035" spans="1:5" hidden="1">
      <c r="A1035" t="s">
        <v>458</v>
      </c>
      <c r="B1035">
        <v>25</v>
      </c>
      <c r="C1035" t="s">
        <v>439</v>
      </c>
      <c r="D1035">
        <v>3564</v>
      </c>
      <c r="E1035" t="s">
        <v>1662</v>
      </c>
    </row>
    <row r="1036" spans="1:5" hidden="1">
      <c r="A1036" t="s">
        <v>458</v>
      </c>
      <c r="B1036">
        <v>25</v>
      </c>
      <c r="C1036" t="s">
        <v>440</v>
      </c>
      <c r="D1036">
        <v>3564</v>
      </c>
      <c r="E1036" t="s">
        <v>1662</v>
      </c>
    </row>
    <row r="1037" spans="1:5" hidden="1">
      <c r="A1037" t="s">
        <v>163</v>
      </c>
      <c r="B1037">
        <v>25</v>
      </c>
      <c r="C1037" t="s">
        <v>184</v>
      </c>
      <c r="D1037">
        <v>540</v>
      </c>
      <c r="E1037" t="s">
        <v>1662</v>
      </c>
    </row>
    <row r="1038" spans="1:5" hidden="1">
      <c r="A1038" t="s">
        <v>163</v>
      </c>
      <c r="B1038">
        <v>25</v>
      </c>
      <c r="C1038" t="s">
        <v>186</v>
      </c>
      <c r="D1038">
        <v>280</v>
      </c>
      <c r="E1038" t="s">
        <v>1662</v>
      </c>
    </row>
    <row r="1039" spans="1:5" hidden="1">
      <c r="A1039" t="s">
        <v>5</v>
      </c>
      <c r="B1039">
        <v>25</v>
      </c>
      <c r="C1039" t="s">
        <v>187</v>
      </c>
      <c r="D1039">
        <v>400</v>
      </c>
      <c r="E1039" t="s">
        <v>1662</v>
      </c>
    </row>
    <row r="1040" spans="1:5" hidden="1">
      <c r="A1040" t="s">
        <v>5</v>
      </c>
      <c r="B1040">
        <v>25</v>
      </c>
      <c r="C1040" t="s">
        <v>188</v>
      </c>
      <c r="D1040">
        <v>400</v>
      </c>
      <c r="E1040" t="s">
        <v>1662</v>
      </c>
    </row>
    <row r="1041" spans="1:5" hidden="1">
      <c r="A1041" t="s">
        <v>5</v>
      </c>
      <c r="B1041">
        <v>25</v>
      </c>
      <c r="C1041" t="s">
        <v>81</v>
      </c>
      <c r="D1041">
        <v>1000</v>
      </c>
      <c r="E1041" t="s">
        <v>1662</v>
      </c>
    </row>
    <row r="1042" spans="1:5" hidden="1">
      <c r="A1042" t="s">
        <v>454</v>
      </c>
      <c r="B1042">
        <v>25</v>
      </c>
      <c r="C1042" t="s">
        <v>459</v>
      </c>
      <c r="D1042">
        <v>230</v>
      </c>
      <c r="E1042" t="s">
        <v>1662</v>
      </c>
    </row>
    <row r="1043" spans="1:5" hidden="1">
      <c r="A1043" t="s">
        <v>454</v>
      </c>
      <c r="B1043">
        <v>25</v>
      </c>
      <c r="C1043" t="s">
        <v>463</v>
      </c>
      <c r="D1043">
        <v>30</v>
      </c>
      <c r="E1043" t="s">
        <v>1662</v>
      </c>
    </row>
    <row r="1044" spans="1:5" hidden="1">
      <c r="A1044" t="s">
        <v>133</v>
      </c>
      <c r="B1044">
        <v>25</v>
      </c>
      <c r="C1044" t="s">
        <v>526</v>
      </c>
      <c r="D1044">
        <v>5700</v>
      </c>
      <c r="E1044" t="s">
        <v>1662</v>
      </c>
    </row>
    <row r="1045" spans="1:5" hidden="1">
      <c r="A1045" t="s">
        <v>515</v>
      </c>
      <c r="B1045">
        <v>25</v>
      </c>
      <c r="C1045" t="s">
        <v>527</v>
      </c>
      <c r="D1045">
        <v>1000</v>
      </c>
      <c r="E1045" t="s">
        <v>1662</v>
      </c>
    </row>
    <row r="1046" spans="1:5" hidden="1">
      <c r="A1046" t="s">
        <v>515</v>
      </c>
      <c r="B1046">
        <v>25</v>
      </c>
      <c r="C1046" t="s">
        <v>528</v>
      </c>
      <c r="D1046">
        <v>1000</v>
      </c>
      <c r="E1046" t="s">
        <v>1662</v>
      </c>
    </row>
    <row r="1047" spans="1:5" hidden="1">
      <c r="A1047" t="s">
        <v>272</v>
      </c>
      <c r="B1047">
        <v>25</v>
      </c>
      <c r="C1047" t="s">
        <v>273</v>
      </c>
      <c r="D1047">
        <v>1000</v>
      </c>
      <c r="E1047" t="s">
        <v>1662</v>
      </c>
    </row>
    <row r="1048" spans="1:5" hidden="1">
      <c r="A1048" t="s">
        <v>515</v>
      </c>
      <c r="B1048">
        <v>25</v>
      </c>
      <c r="C1048" t="s">
        <v>529</v>
      </c>
      <c r="D1048">
        <v>1000</v>
      </c>
      <c r="E1048" t="s">
        <v>1662</v>
      </c>
    </row>
    <row r="1049" spans="1:5" hidden="1">
      <c r="A1049" t="s">
        <v>157</v>
      </c>
      <c r="B1049">
        <v>25</v>
      </c>
      <c r="C1049" t="s">
        <v>530</v>
      </c>
      <c r="D1049">
        <v>15</v>
      </c>
      <c r="E1049" t="s">
        <v>1662</v>
      </c>
    </row>
    <row r="1050" spans="1:5" hidden="1">
      <c r="A1050" t="s">
        <v>157</v>
      </c>
      <c r="B1050">
        <v>25</v>
      </c>
      <c r="C1050" t="s">
        <v>531</v>
      </c>
      <c r="D1050">
        <v>15</v>
      </c>
      <c r="E1050" t="s">
        <v>1662</v>
      </c>
    </row>
    <row r="1051" spans="1:5" hidden="1">
      <c r="A1051" t="s">
        <v>157</v>
      </c>
      <c r="B1051">
        <v>25</v>
      </c>
      <c r="C1051" t="s">
        <v>532</v>
      </c>
      <c r="D1051">
        <v>15</v>
      </c>
      <c r="E1051" t="s">
        <v>1662</v>
      </c>
    </row>
    <row r="1052" spans="1:5" hidden="1">
      <c r="A1052" t="s">
        <v>515</v>
      </c>
      <c r="B1052">
        <v>25</v>
      </c>
      <c r="C1052" t="s">
        <v>533</v>
      </c>
      <c r="D1052">
        <v>2600</v>
      </c>
      <c r="E1052" t="s">
        <v>1662</v>
      </c>
    </row>
    <row r="1053" spans="1:5" hidden="1">
      <c r="A1053" t="s">
        <v>87</v>
      </c>
      <c r="B1053">
        <v>25</v>
      </c>
      <c r="C1053" t="s">
        <v>123</v>
      </c>
      <c r="D1053">
        <v>276</v>
      </c>
      <c r="E1053" t="s">
        <v>1662</v>
      </c>
    </row>
    <row r="1054" spans="1:5" hidden="1">
      <c r="A1054" t="s">
        <v>87</v>
      </c>
      <c r="B1054">
        <v>25</v>
      </c>
      <c r="C1054" t="s">
        <v>124</v>
      </c>
      <c r="D1054">
        <v>276</v>
      </c>
      <c r="E1054" t="s">
        <v>1662</v>
      </c>
    </row>
    <row r="1055" spans="1:5" hidden="1">
      <c r="A1055" t="s">
        <v>87</v>
      </c>
      <c r="B1055">
        <v>25</v>
      </c>
      <c r="C1055" t="s">
        <v>125</v>
      </c>
      <c r="D1055">
        <v>276</v>
      </c>
      <c r="E1055" t="s">
        <v>1662</v>
      </c>
    </row>
    <row r="1056" spans="1:5" hidden="1">
      <c r="A1056" t="s">
        <v>87</v>
      </c>
      <c r="B1056">
        <v>25</v>
      </c>
      <c r="C1056" t="s">
        <v>126</v>
      </c>
      <c r="D1056">
        <v>350</v>
      </c>
      <c r="E1056" t="s">
        <v>1662</v>
      </c>
    </row>
    <row r="1057" spans="1:5" hidden="1">
      <c r="A1057" t="s">
        <v>87</v>
      </c>
      <c r="B1057">
        <v>25</v>
      </c>
      <c r="C1057" t="s">
        <v>127</v>
      </c>
      <c r="D1057">
        <v>276</v>
      </c>
      <c r="E1057" t="s">
        <v>1662</v>
      </c>
    </row>
    <row r="1058" spans="1:5" hidden="1">
      <c r="A1058" t="s">
        <v>87</v>
      </c>
      <c r="B1058">
        <v>25</v>
      </c>
      <c r="C1058" t="s">
        <v>128</v>
      </c>
      <c r="D1058">
        <v>276</v>
      </c>
      <c r="E1058" t="s">
        <v>1662</v>
      </c>
    </row>
    <row r="1059" spans="1:5" hidden="1">
      <c r="A1059" t="s">
        <v>87</v>
      </c>
      <c r="B1059">
        <v>25</v>
      </c>
      <c r="C1059" t="s">
        <v>389</v>
      </c>
      <c r="D1059">
        <v>150</v>
      </c>
      <c r="E1059" t="s">
        <v>1662</v>
      </c>
    </row>
    <row r="1060" spans="1:5" hidden="1">
      <c r="A1060" t="s">
        <v>85</v>
      </c>
      <c r="B1060">
        <v>25</v>
      </c>
      <c r="C1060" t="s">
        <v>189</v>
      </c>
      <c r="D1060">
        <v>327</v>
      </c>
      <c r="E1060" t="s">
        <v>1662</v>
      </c>
    </row>
    <row r="1061" spans="1:5" hidden="1">
      <c r="A1061" t="s">
        <v>87</v>
      </c>
      <c r="B1061">
        <v>25</v>
      </c>
      <c r="C1061" t="s">
        <v>190</v>
      </c>
      <c r="D1061">
        <v>402</v>
      </c>
      <c r="E1061" t="s">
        <v>1662</v>
      </c>
    </row>
    <row r="1062" spans="1:5" hidden="1">
      <c r="A1062" t="s">
        <v>85</v>
      </c>
      <c r="B1062">
        <v>25</v>
      </c>
      <c r="C1062" t="s">
        <v>274</v>
      </c>
      <c r="D1062">
        <v>520</v>
      </c>
      <c r="E1062" t="s">
        <v>1662</v>
      </c>
    </row>
    <row r="1063" spans="1:5" hidden="1">
      <c r="A1063" t="s">
        <v>133</v>
      </c>
      <c r="B1063">
        <v>25</v>
      </c>
      <c r="C1063" t="s">
        <v>422</v>
      </c>
      <c r="D1063">
        <v>6000</v>
      </c>
      <c r="E1063" t="s">
        <v>1662</v>
      </c>
    </row>
    <row r="1064" spans="1:5" hidden="1">
      <c r="A1064" t="s">
        <v>79</v>
      </c>
      <c r="B1064">
        <v>25</v>
      </c>
      <c r="C1064" t="s">
        <v>534</v>
      </c>
      <c r="D1064">
        <v>150</v>
      </c>
      <c r="E1064" t="s">
        <v>1662</v>
      </c>
    </row>
    <row r="1065" spans="1:5" hidden="1">
      <c r="A1065" t="s">
        <v>535</v>
      </c>
      <c r="B1065">
        <v>25</v>
      </c>
      <c r="C1065" t="s">
        <v>351</v>
      </c>
      <c r="D1065">
        <v>1000</v>
      </c>
      <c r="E1065" t="s">
        <v>1662</v>
      </c>
    </row>
    <row r="1066" spans="1:5" hidden="1">
      <c r="A1066" t="s">
        <v>535</v>
      </c>
      <c r="B1066">
        <v>25</v>
      </c>
      <c r="C1066" t="s">
        <v>353</v>
      </c>
      <c r="D1066">
        <v>1000</v>
      </c>
      <c r="E1066" t="s">
        <v>1662</v>
      </c>
    </row>
    <row r="1067" spans="1:5" hidden="1">
      <c r="A1067" t="s">
        <v>535</v>
      </c>
      <c r="B1067">
        <v>25</v>
      </c>
      <c r="C1067" t="s">
        <v>536</v>
      </c>
      <c r="D1067">
        <v>1000</v>
      </c>
      <c r="E1067" t="s">
        <v>1662</v>
      </c>
    </row>
    <row r="1068" spans="1:5" hidden="1">
      <c r="A1068" t="s">
        <v>535</v>
      </c>
      <c r="B1068">
        <v>25</v>
      </c>
      <c r="C1068" t="s">
        <v>537</v>
      </c>
      <c r="D1068">
        <v>1000</v>
      </c>
      <c r="E1068" t="s">
        <v>1662</v>
      </c>
    </row>
    <row r="1069" spans="1:5" hidden="1">
      <c r="A1069" t="s">
        <v>535</v>
      </c>
      <c r="B1069">
        <v>25</v>
      </c>
      <c r="C1069" t="s">
        <v>355</v>
      </c>
      <c r="D1069">
        <v>1000</v>
      </c>
      <c r="E1069" t="s">
        <v>1662</v>
      </c>
    </row>
    <row r="1070" spans="1:5" hidden="1">
      <c r="A1070" t="s">
        <v>535</v>
      </c>
      <c r="B1070">
        <v>25</v>
      </c>
      <c r="C1070" t="s">
        <v>357</v>
      </c>
      <c r="D1070">
        <v>1000</v>
      </c>
      <c r="E1070" t="s">
        <v>1662</v>
      </c>
    </row>
    <row r="1071" spans="1:5" hidden="1">
      <c r="A1071" t="s">
        <v>101</v>
      </c>
      <c r="B1071">
        <v>25</v>
      </c>
      <c r="C1071" t="s">
        <v>129</v>
      </c>
      <c r="D1071">
        <v>150</v>
      </c>
      <c r="E1071" t="s">
        <v>1662</v>
      </c>
    </row>
    <row r="1072" spans="1:5" hidden="1">
      <c r="A1072" t="s">
        <v>89</v>
      </c>
      <c r="B1072">
        <v>25</v>
      </c>
      <c r="C1072" t="s">
        <v>538</v>
      </c>
      <c r="D1072">
        <v>1100</v>
      </c>
      <c r="E1072" t="s">
        <v>1662</v>
      </c>
    </row>
    <row r="1073" spans="1:5" hidden="1">
      <c r="A1073" t="s">
        <v>89</v>
      </c>
      <c r="B1073">
        <v>25</v>
      </c>
      <c r="C1073" t="s">
        <v>539</v>
      </c>
      <c r="D1073">
        <v>1100</v>
      </c>
      <c r="E1073" t="s">
        <v>1662</v>
      </c>
    </row>
    <row r="1074" spans="1:5" hidden="1">
      <c r="A1074" t="s">
        <v>61</v>
      </c>
      <c r="B1074">
        <v>25</v>
      </c>
      <c r="C1074" t="s">
        <v>540</v>
      </c>
      <c r="D1074">
        <v>95</v>
      </c>
      <c r="E1074" t="s">
        <v>1662</v>
      </c>
    </row>
    <row r="1075" spans="1:5" hidden="1">
      <c r="A1075" t="s">
        <v>300</v>
      </c>
      <c r="B1075">
        <v>26</v>
      </c>
      <c r="C1075" t="s">
        <v>301</v>
      </c>
      <c r="D1075">
        <v>750</v>
      </c>
      <c r="E1075" t="s">
        <v>1662</v>
      </c>
    </row>
    <row r="1076" spans="1:5" hidden="1">
      <c r="A1076" t="s">
        <v>305</v>
      </c>
      <c r="B1076">
        <v>26</v>
      </c>
      <c r="C1076" t="s">
        <v>541</v>
      </c>
      <c r="D1076">
        <v>1000</v>
      </c>
      <c r="E1076" t="s">
        <v>1662</v>
      </c>
    </row>
    <row r="1077" spans="1:5" hidden="1">
      <c r="A1077" t="s">
        <v>446</v>
      </c>
      <c r="B1077">
        <v>26</v>
      </c>
      <c r="C1077" t="s">
        <v>469</v>
      </c>
      <c r="D1077">
        <v>180</v>
      </c>
      <c r="E1077" t="s">
        <v>1662</v>
      </c>
    </row>
    <row r="1078" spans="1:5" hidden="1">
      <c r="A1078" t="s">
        <v>305</v>
      </c>
      <c r="B1078">
        <v>26</v>
      </c>
      <c r="C1078" t="s">
        <v>308</v>
      </c>
      <c r="D1078">
        <v>300</v>
      </c>
      <c r="E1078" t="s">
        <v>1662</v>
      </c>
    </row>
    <row r="1079" spans="1:5" hidden="1">
      <c r="A1079" t="s">
        <v>101</v>
      </c>
      <c r="B1079">
        <v>26</v>
      </c>
      <c r="C1079" t="s">
        <v>542</v>
      </c>
      <c r="D1079">
        <v>200</v>
      </c>
      <c r="E1079" t="s">
        <v>1662</v>
      </c>
    </row>
    <row r="1080" spans="1:5" hidden="1">
      <c r="A1080" t="s">
        <v>119</v>
      </c>
      <c r="B1080">
        <v>26</v>
      </c>
      <c r="C1080" t="s">
        <v>270</v>
      </c>
      <c r="D1080">
        <v>1020</v>
      </c>
      <c r="E1080" t="s">
        <v>1662</v>
      </c>
    </row>
    <row r="1081" spans="1:5" hidden="1">
      <c r="A1081" t="s">
        <v>61</v>
      </c>
      <c r="B1081">
        <v>26</v>
      </c>
      <c r="C1081" t="s">
        <v>62</v>
      </c>
      <c r="D1081">
        <v>100</v>
      </c>
      <c r="E1081" t="s">
        <v>1662</v>
      </c>
    </row>
    <row r="1082" spans="1:5" hidden="1">
      <c r="A1082" t="s">
        <v>278</v>
      </c>
      <c r="B1082">
        <v>26</v>
      </c>
      <c r="C1082" t="s">
        <v>62</v>
      </c>
      <c r="D1082">
        <v>150</v>
      </c>
      <c r="E1082" t="s">
        <v>1662</v>
      </c>
    </row>
    <row r="1083" spans="1:5" hidden="1">
      <c r="A1083" t="s">
        <v>9</v>
      </c>
      <c r="B1083">
        <v>26</v>
      </c>
      <c r="C1083" t="s">
        <v>10</v>
      </c>
      <c r="D1083">
        <v>290</v>
      </c>
      <c r="E1083" t="s">
        <v>1662</v>
      </c>
    </row>
    <row r="1084" spans="1:5" hidden="1">
      <c r="A1084" t="s">
        <v>97</v>
      </c>
      <c r="B1084">
        <v>26</v>
      </c>
      <c r="C1084" t="s">
        <v>383</v>
      </c>
      <c r="D1084">
        <v>715</v>
      </c>
      <c r="E1084" t="s">
        <v>1662</v>
      </c>
    </row>
    <row r="1085" spans="1:5" hidden="1">
      <c r="A1085" t="s">
        <v>9</v>
      </c>
      <c r="B1085">
        <v>26</v>
      </c>
      <c r="C1085" t="s">
        <v>68</v>
      </c>
      <c r="D1085">
        <v>500</v>
      </c>
      <c r="E1085" t="s">
        <v>1662</v>
      </c>
    </row>
    <row r="1086" spans="1:5" hidden="1">
      <c r="A1086" t="s">
        <v>9</v>
      </c>
      <c r="B1086">
        <v>26</v>
      </c>
      <c r="C1086" t="s">
        <v>69</v>
      </c>
      <c r="D1086">
        <v>500</v>
      </c>
      <c r="E1086" t="s">
        <v>1662</v>
      </c>
    </row>
    <row r="1087" spans="1:5" hidden="1">
      <c r="A1087" t="s">
        <v>9</v>
      </c>
      <c r="B1087">
        <v>26</v>
      </c>
      <c r="C1087" t="s">
        <v>70</v>
      </c>
      <c r="D1087">
        <v>500</v>
      </c>
      <c r="E1087" t="s">
        <v>1662</v>
      </c>
    </row>
    <row r="1088" spans="1:5" hidden="1">
      <c r="A1088" t="s">
        <v>172</v>
      </c>
      <c r="B1088">
        <v>26</v>
      </c>
      <c r="C1088" t="s">
        <v>271</v>
      </c>
      <c r="D1088">
        <v>4000</v>
      </c>
      <c r="E1088" t="s">
        <v>1662</v>
      </c>
    </row>
    <row r="1089" spans="1:5" hidden="1">
      <c r="A1089" t="s">
        <v>9</v>
      </c>
      <c r="B1089">
        <v>26</v>
      </c>
      <c r="C1089" t="s">
        <v>13</v>
      </c>
      <c r="D1089">
        <v>600</v>
      </c>
      <c r="E1089" t="s">
        <v>1662</v>
      </c>
    </row>
    <row r="1090" spans="1:5" hidden="1">
      <c r="A1090" t="s">
        <v>172</v>
      </c>
      <c r="B1090">
        <v>26</v>
      </c>
      <c r="C1090" t="s">
        <v>543</v>
      </c>
      <c r="D1090">
        <v>425</v>
      </c>
      <c r="E1090" t="s">
        <v>1662</v>
      </c>
    </row>
    <row r="1091" spans="1:5" hidden="1">
      <c r="A1091" t="s">
        <v>172</v>
      </c>
      <c r="B1091">
        <v>26</v>
      </c>
      <c r="C1091" t="s">
        <v>75</v>
      </c>
      <c r="D1091">
        <v>4000</v>
      </c>
      <c r="E1091" t="s">
        <v>1662</v>
      </c>
    </row>
    <row r="1092" spans="1:5" hidden="1">
      <c r="A1092" t="s">
        <v>163</v>
      </c>
      <c r="B1092">
        <v>26</v>
      </c>
      <c r="C1092" t="s">
        <v>309</v>
      </c>
      <c r="D1092">
        <v>500</v>
      </c>
      <c r="E1092" t="s">
        <v>1662</v>
      </c>
    </row>
    <row r="1093" spans="1:5" hidden="1">
      <c r="A1093" t="s">
        <v>11</v>
      </c>
      <c r="B1093">
        <v>26</v>
      </c>
      <c r="C1093" t="s">
        <v>487</v>
      </c>
      <c r="D1093">
        <v>3000</v>
      </c>
      <c r="E1093" t="s">
        <v>1662</v>
      </c>
    </row>
    <row r="1094" spans="1:5" hidden="1">
      <c r="A1094" t="s">
        <v>87</v>
      </c>
      <c r="B1094">
        <v>26</v>
      </c>
      <c r="C1094" t="s">
        <v>114</v>
      </c>
      <c r="D1094">
        <v>170</v>
      </c>
      <c r="E1094" t="s">
        <v>1662</v>
      </c>
    </row>
    <row r="1095" spans="1:5" hidden="1">
      <c r="A1095" t="s">
        <v>87</v>
      </c>
      <c r="B1095">
        <v>26</v>
      </c>
      <c r="C1095" t="s">
        <v>115</v>
      </c>
      <c r="D1095">
        <v>170</v>
      </c>
      <c r="E1095" t="s">
        <v>1662</v>
      </c>
    </row>
    <row r="1096" spans="1:5" hidden="1">
      <c r="A1096" t="s">
        <v>87</v>
      </c>
      <c r="B1096">
        <v>26</v>
      </c>
      <c r="C1096" t="s">
        <v>116</v>
      </c>
      <c r="D1096">
        <v>170</v>
      </c>
      <c r="E1096" t="s">
        <v>1662</v>
      </c>
    </row>
    <row r="1097" spans="1:5" hidden="1">
      <c r="A1097" t="s">
        <v>87</v>
      </c>
      <c r="B1097">
        <v>26</v>
      </c>
      <c r="C1097" t="s">
        <v>117</v>
      </c>
      <c r="D1097">
        <v>170</v>
      </c>
      <c r="E1097" t="s">
        <v>1662</v>
      </c>
    </row>
    <row r="1098" spans="1:5" hidden="1">
      <c r="A1098" t="s">
        <v>87</v>
      </c>
      <c r="B1098">
        <v>26</v>
      </c>
      <c r="C1098" t="s">
        <v>118</v>
      </c>
      <c r="D1098">
        <v>170</v>
      </c>
      <c r="E1098" t="s">
        <v>1662</v>
      </c>
    </row>
    <row r="1099" spans="1:5" hidden="1">
      <c r="A1099" t="s">
        <v>79</v>
      </c>
      <c r="B1099">
        <v>26</v>
      </c>
      <c r="C1099" t="s">
        <v>80</v>
      </c>
      <c r="D1099">
        <v>300</v>
      </c>
      <c r="E1099" t="s">
        <v>1662</v>
      </c>
    </row>
    <row r="1100" spans="1:5" hidden="1">
      <c r="A1100" t="s">
        <v>79</v>
      </c>
      <c r="B1100">
        <v>26</v>
      </c>
      <c r="C1100" t="s">
        <v>311</v>
      </c>
      <c r="D1100">
        <v>500</v>
      </c>
      <c r="E1100" t="s">
        <v>1662</v>
      </c>
    </row>
    <row r="1101" spans="1:5" hidden="1">
      <c r="A1101" t="s">
        <v>454</v>
      </c>
      <c r="B1101">
        <v>26</v>
      </c>
      <c r="C1101" t="s">
        <v>455</v>
      </c>
      <c r="D1101">
        <v>215</v>
      </c>
      <c r="E1101" t="s">
        <v>1662</v>
      </c>
    </row>
    <row r="1102" spans="1:5" hidden="1">
      <c r="A1102" t="s">
        <v>454</v>
      </c>
      <c r="B1102">
        <v>26</v>
      </c>
      <c r="C1102" t="s">
        <v>456</v>
      </c>
      <c r="D1102">
        <v>356</v>
      </c>
      <c r="E1102" t="s">
        <v>1662</v>
      </c>
    </row>
    <row r="1103" spans="1:5" hidden="1">
      <c r="A1103" t="s">
        <v>3</v>
      </c>
      <c r="B1103">
        <v>26</v>
      </c>
      <c r="C1103" t="s">
        <v>4</v>
      </c>
      <c r="D1103">
        <v>1000</v>
      </c>
      <c r="E1103" t="s">
        <v>1662</v>
      </c>
    </row>
    <row r="1104" spans="1:5" hidden="1">
      <c r="A1104" t="s">
        <v>79</v>
      </c>
      <c r="B1104">
        <v>26</v>
      </c>
      <c r="C1104" t="s">
        <v>312</v>
      </c>
      <c r="D1104">
        <v>1200</v>
      </c>
      <c r="E1104" t="s">
        <v>1662</v>
      </c>
    </row>
    <row r="1105" spans="1:5" hidden="1">
      <c r="A1105" t="s">
        <v>288</v>
      </c>
      <c r="B1105">
        <v>26</v>
      </c>
      <c r="C1105" t="s">
        <v>120</v>
      </c>
      <c r="D1105">
        <v>850</v>
      </c>
      <c r="E1105" t="s">
        <v>1662</v>
      </c>
    </row>
    <row r="1106" spans="1:5" hidden="1">
      <c r="A1106" t="s">
        <v>119</v>
      </c>
      <c r="B1106">
        <v>26</v>
      </c>
      <c r="C1106" t="s">
        <v>120</v>
      </c>
      <c r="D1106">
        <v>1020</v>
      </c>
      <c r="E1106" t="s">
        <v>1662</v>
      </c>
    </row>
    <row r="1107" spans="1:5" hidden="1">
      <c r="A1107" t="s">
        <v>119</v>
      </c>
      <c r="B1107">
        <v>26</v>
      </c>
      <c r="C1107" t="s">
        <v>182</v>
      </c>
      <c r="D1107">
        <v>1000</v>
      </c>
      <c r="E1107" t="s">
        <v>1662</v>
      </c>
    </row>
    <row r="1108" spans="1:5" hidden="1">
      <c r="A1108" t="s">
        <v>163</v>
      </c>
      <c r="B1108">
        <v>26</v>
      </c>
      <c r="C1108" t="s">
        <v>384</v>
      </c>
      <c r="D1108">
        <v>500</v>
      </c>
      <c r="E1108" t="s">
        <v>1662</v>
      </c>
    </row>
    <row r="1109" spans="1:5" hidden="1">
      <c r="A1109" t="s">
        <v>61</v>
      </c>
      <c r="B1109">
        <v>26</v>
      </c>
      <c r="C1109" t="s">
        <v>198</v>
      </c>
      <c r="D1109">
        <v>299</v>
      </c>
      <c r="E1109" t="s">
        <v>1662</v>
      </c>
    </row>
    <row r="1110" spans="1:5" hidden="1">
      <c r="A1110" t="s">
        <v>119</v>
      </c>
      <c r="B1110">
        <v>26</v>
      </c>
      <c r="C1110" t="s">
        <v>417</v>
      </c>
      <c r="D1110">
        <v>1600</v>
      </c>
      <c r="E1110" t="s">
        <v>1662</v>
      </c>
    </row>
    <row r="1111" spans="1:5" hidden="1">
      <c r="A1111" t="s">
        <v>97</v>
      </c>
      <c r="B1111">
        <v>26</v>
      </c>
      <c r="C1111" t="s">
        <v>121</v>
      </c>
      <c r="D1111">
        <v>1250</v>
      </c>
      <c r="E1111" t="s">
        <v>1662</v>
      </c>
    </row>
    <row r="1112" spans="1:5" hidden="1">
      <c r="A1112" t="s">
        <v>79</v>
      </c>
      <c r="B1112">
        <v>26</v>
      </c>
      <c r="C1112" t="s">
        <v>183</v>
      </c>
      <c r="D1112">
        <v>30</v>
      </c>
      <c r="E1112" t="s">
        <v>1662</v>
      </c>
    </row>
    <row r="1113" spans="1:5" hidden="1">
      <c r="A1113" t="s">
        <v>191</v>
      </c>
      <c r="B1113">
        <v>26</v>
      </c>
      <c r="C1113" t="s">
        <v>457</v>
      </c>
      <c r="D1113">
        <v>2000</v>
      </c>
      <c r="E1113" t="s">
        <v>1662</v>
      </c>
    </row>
    <row r="1114" spans="1:5" hidden="1">
      <c r="A1114" t="s">
        <v>346</v>
      </c>
      <c r="B1114">
        <v>26</v>
      </c>
      <c r="C1114" t="s">
        <v>347</v>
      </c>
      <c r="D1114">
        <v>300</v>
      </c>
      <c r="E1114" t="s">
        <v>1662</v>
      </c>
    </row>
    <row r="1115" spans="1:5" hidden="1">
      <c r="A1115" t="s">
        <v>346</v>
      </c>
      <c r="B1115">
        <v>26</v>
      </c>
      <c r="C1115" t="s">
        <v>348</v>
      </c>
      <c r="D1115">
        <v>300</v>
      </c>
      <c r="E1115" t="s">
        <v>1662</v>
      </c>
    </row>
    <row r="1116" spans="1:5" hidden="1">
      <c r="A1116" t="s">
        <v>163</v>
      </c>
      <c r="B1116">
        <v>26</v>
      </c>
      <c r="C1116" t="s">
        <v>185</v>
      </c>
      <c r="D1116">
        <v>320</v>
      </c>
      <c r="E1116" t="s">
        <v>1662</v>
      </c>
    </row>
    <row r="1117" spans="1:5" hidden="1">
      <c r="A1117" t="s">
        <v>163</v>
      </c>
      <c r="B1117">
        <v>26</v>
      </c>
      <c r="C1117" t="s">
        <v>186</v>
      </c>
      <c r="D1117">
        <v>245</v>
      </c>
      <c r="E1117" t="s">
        <v>1662</v>
      </c>
    </row>
    <row r="1118" spans="1:5" hidden="1">
      <c r="A1118" t="s">
        <v>5</v>
      </c>
      <c r="B1118">
        <v>26</v>
      </c>
      <c r="C1118" t="s">
        <v>187</v>
      </c>
      <c r="D1118">
        <v>800</v>
      </c>
      <c r="E1118" t="s">
        <v>1662</v>
      </c>
    </row>
    <row r="1119" spans="1:5" hidden="1">
      <c r="A1119" t="s">
        <v>5</v>
      </c>
      <c r="B1119">
        <v>26</v>
      </c>
      <c r="C1119" t="s">
        <v>188</v>
      </c>
      <c r="D1119">
        <v>800</v>
      </c>
      <c r="E1119" t="s">
        <v>1662</v>
      </c>
    </row>
    <row r="1120" spans="1:5" hidden="1">
      <c r="A1120" t="s">
        <v>454</v>
      </c>
      <c r="B1120">
        <v>26</v>
      </c>
      <c r="C1120" t="s">
        <v>459</v>
      </c>
      <c r="D1120">
        <v>260</v>
      </c>
      <c r="E1120" t="s">
        <v>1662</v>
      </c>
    </row>
    <row r="1121" spans="1:5" hidden="1">
      <c r="A1121" t="s">
        <v>454</v>
      </c>
      <c r="B1121">
        <v>26</v>
      </c>
      <c r="C1121" t="s">
        <v>463</v>
      </c>
      <c r="D1121">
        <v>100</v>
      </c>
      <c r="E1121" t="s">
        <v>1662</v>
      </c>
    </row>
    <row r="1122" spans="1:5" hidden="1">
      <c r="A1122" t="s">
        <v>87</v>
      </c>
      <c r="B1122">
        <v>26</v>
      </c>
      <c r="C1122" t="s">
        <v>123</v>
      </c>
      <c r="D1122">
        <v>170</v>
      </c>
      <c r="E1122" t="s">
        <v>1662</v>
      </c>
    </row>
    <row r="1123" spans="1:5" hidden="1">
      <c r="A1123" t="s">
        <v>87</v>
      </c>
      <c r="B1123">
        <v>26</v>
      </c>
      <c r="C1123" t="s">
        <v>124</v>
      </c>
      <c r="D1123">
        <v>170</v>
      </c>
      <c r="E1123" t="s">
        <v>1662</v>
      </c>
    </row>
    <row r="1124" spans="1:5" hidden="1">
      <c r="A1124" t="s">
        <v>87</v>
      </c>
      <c r="B1124">
        <v>26</v>
      </c>
      <c r="C1124" t="s">
        <v>125</v>
      </c>
      <c r="D1124">
        <v>170</v>
      </c>
      <c r="E1124" t="s">
        <v>1662</v>
      </c>
    </row>
    <row r="1125" spans="1:5" hidden="1">
      <c r="A1125" t="s">
        <v>87</v>
      </c>
      <c r="B1125">
        <v>26</v>
      </c>
      <c r="C1125" t="s">
        <v>126</v>
      </c>
      <c r="D1125">
        <v>350</v>
      </c>
      <c r="E1125" t="s">
        <v>1662</v>
      </c>
    </row>
    <row r="1126" spans="1:5" hidden="1">
      <c r="A1126" t="s">
        <v>87</v>
      </c>
      <c r="B1126">
        <v>26</v>
      </c>
      <c r="C1126" t="s">
        <v>127</v>
      </c>
      <c r="D1126">
        <v>170</v>
      </c>
      <c r="E1126" t="s">
        <v>1662</v>
      </c>
    </row>
    <row r="1127" spans="1:5" hidden="1">
      <c r="A1127" t="s">
        <v>87</v>
      </c>
      <c r="B1127">
        <v>26</v>
      </c>
      <c r="C1127" t="s">
        <v>128</v>
      </c>
      <c r="D1127">
        <v>170</v>
      </c>
      <c r="E1127" t="s">
        <v>1662</v>
      </c>
    </row>
    <row r="1128" spans="1:5" hidden="1">
      <c r="A1128" t="s">
        <v>79</v>
      </c>
      <c r="B1128">
        <v>26</v>
      </c>
      <c r="C1128" t="s">
        <v>534</v>
      </c>
      <c r="D1128">
        <v>350</v>
      </c>
      <c r="E1128" t="s">
        <v>1662</v>
      </c>
    </row>
    <row r="1129" spans="1:5" hidden="1">
      <c r="A1129" t="s">
        <v>101</v>
      </c>
      <c r="B1129">
        <v>26</v>
      </c>
      <c r="C1129" t="s">
        <v>466</v>
      </c>
      <c r="D1129">
        <v>250</v>
      </c>
      <c r="E1129" t="s">
        <v>1662</v>
      </c>
    </row>
    <row r="1130" spans="1:5" hidden="1">
      <c r="A1130" t="s">
        <v>85</v>
      </c>
      <c r="B1130">
        <v>27</v>
      </c>
      <c r="C1130" t="s">
        <v>393</v>
      </c>
      <c r="D1130">
        <v>200</v>
      </c>
      <c r="E1130" t="s">
        <v>1662</v>
      </c>
    </row>
    <row r="1131" spans="1:5" hidden="1">
      <c r="A1131" t="s">
        <v>85</v>
      </c>
      <c r="B1131">
        <v>27</v>
      </c>
      <c r="C1131" t="s">
        <v>505</v>
      </c>
      <c r="D1131">
        <v>510</v>
      </c>
      <c r="E1131" t="s">
        <v>1662</v>
      </c>
    </row>
    <row r="1132" spans="1:5" hidden="1">
      <c r="A1132" t="s">
        <v>85</v>
      </c>
      <c r="B1132">
        <v>27</v>
      </c>
      <c r="C1132" t="s">
        <v>302</v>
      </c>
      <c r="D1132">
        <v>300</v>
      </c>
      <c r="E1132" t="s">
        <v>1662</v>
      </c>
    </row>
    <row r="1133" spans="1:5" hidden="1">
      <c r="A1133" t="s">
        <v>85</v>
      </c>
      <c r="B1133">
        <v>27</v>
      </c>
      <c r="C1133" t="s">
        <v>510</v>
      </c>
      <c r="D1133">
        <v>210</v>
      </c>
      <c r="E1133" t="s">
        <v>1662</v>
      </c>
    </row>
    <row r="1134" spans="1:5" hidden="1">
      <c r="A1134" t="s">
        <v>169</v>
      </c>
      <c r="B1134">
        <v>27</v>
      </c>
      <c r="C1134" t="s">
        <v>444</v>
      </c>
      <c r="D1134">
        <v>157</v>
      </c>
      <c r="E1134" t="s">
        <v>1662</v>
      </c>
    </row>
    <row r="1135" spans="1:5" hidden="1">
      <c r="A1135" t="s">
        <v>85</v>
      </c>
      <c r="B1135">
        <v>27</v>
      </c>
      <c r="C1135" t="s">
        <v>544</v>
      </c>
      <c r="D1135">
        <v>50</v>
      </c>
      <c r="E1135" t="s">
        <v>1662</v>
      </c>
    </row>
    <row r="1136" spans="1:5" hidden="1">
      <c r="A1136" t="s">
        <v>197</v>
      </c>
      <c r="B1136">
        <v>27</v>
      </c>
      <c r="C1136" t="s">
        <v>520</v>
      </c>
      <c r="D1136">
        <v>50</v>
      </c>
      <c r="E1136" t="s">
        <v>1662</v>
      </c>
    </row>
    <row r="1137" spans="1:5" hidden="1">
      <c r="A1137" t="s">
        <v>163</v>
      </c>
      <c r="B1137">
        <v>27</v>
      </c>
      <c r="C1137" t="s">
        <v>168</v>
      </c>
      <c r="D1137">
        <v>485</v>
      </c>
      <c r="E1137" t="s">
        <v>1662</v>
      </c>
    </row>
    <row r="1138" spans="1:5" hidden="1">
      <c r="A1138" t="s">
        <v>163</v>
      </c>
      <c r="B1138">
        <v>27</v>
      </c>
      <c r="C1138" t="s">
        <v>545</v>
      </c>
      <c r="D1138">
        <v>500</v>
      </c>
      <c r="E1138" t="s">
        <v>1662</v>
      </c>
    </row>
    <row r="1139" spans="1:5" hidden="1">
      <c r="A1139" t="s">
        <v>169</v>
      </c>
      <c r="B1139">
        <v>27</v>
      </c>
      <c r="C1139" t="s">
        <v>170</v>
      </c>
      <c r="D1139">
        <v>540</v>
      </c>
      <c r="E1139" t="s">
        <v>1662</v>
      </c>
    </row>
    <row r="1140" spans="1:5" hidden="1">
      <c r="A1140" t="s">
        <v>61</v>
      </c>
      <c r="B1140">
        <v>27</v>
      </c>
      <c r="C1140" t="s">
        <v>62</v>
      </c>
      <c r="D1140">
        <v>23</v>
      </c>
      <c r="E1140" t="s">
        <v>1662</v>
      </c>
    </row>
    <row r="1141" spans="1:5" hidden="1">
      <c r="A1141" t="s">
        <v>9</v>
      </c>
      <c r="B1141">
        <v>27</v>
      </c>
      <c r="C1141" t="s">
        <v>10</v>
      </c>
      <c r="D1141">
        <v>380</v>
      </c>
      <c r="E1141" t="s">
        <v>1662</v>
      </c>
    </row>
    <row r="1142" spans="1:5" hidden="1">
      <c r="A1142" t="s">
        <v>169</v>
      </c>
      <c r="B1142">
        <v>27</v>
      </c>
      <c r="C1142" t="s">
        <v>449</v>
      </c>
      <c r="D1142">
        <v>2400</v>
      </c>
      <c r="E1142" t="s">
        <v>1662</v>
      </c>
    </row>
    <row r="1143" spans="1:5" hidden="1">
      <c r="A1143" t="s">
        <v>163</v>
      </c>
      <c r="B1143">
        <v>27</v>
      </c>
      <c r="C1143" t="s">
        <v>309</v>
      </c>
      <c r="D1143">
        <v>500</v>
      </c>
      <c r="E1143" t="s">
        <v>1662</v>
      </c>
    </row>
    <row r="1144" spans="1:5" hidden="1">
      <c r="A1144" t="s">
        <v>11</v>
      </c>
      <c r="B1144">
        <v>27</v>
      </c>
      <c r="C1144" t="s">
        <v>25</v>
      </c>
      <c r="D1144">
        <v>5</v>
      </c>
      <c r="E1144" t="s">
        <v>1662</v>
      </c>
    </row>
    <row r="1145" spans="1:5" hidden="1">
      <c r="A1145" t="s">
        <v>11</v>
      </c>
      <c r="B1145">
        <v>27</v>
      </c>
      <c r="C1145" t="s">
        <v>26</v>
      </c>
      <c r="D1145">
        <v>400</v>
      </c>
      <c r="E1145" t="s">
        <v>1662</v>
      </c>
    </row>
    <row r="1146" spans="1:5" hidden="1">
      <c r="A1146" t="s">
        <v>11</v>
      </c>
      <c r="B1146">
        <v>27</v>
      </c>
      <c r="C1146" t="s">
        <v>28</v>
      </c>
      <c r="D1146">
        <v>3000</v>
      </c>
      <c r="E1146" t="s">
        <v>1662</v>
      </c>
    </row>
    <row r="1147" spans="1:5" hidden="1">
      <c r="A1147" t="s">
        <v>11</v>
      </c>
      <c r="B1147">
        <v>27</v>
      </c>
      <c r="C1147" t="s">
        <v>30</v>
      </c>
      <c r="D1147">
        <v>1653</v>
      </c>
      <c r="E1147" t="s">
        <v>1662</v>
      </c>
    </row>
    <row r="1148" spans="1:5" hidden="1">
      <c r="A1148" t="s">
        <v>11</v>
      </c>
      <c r="B1148">
        <v>27</v>
      </c>
      <c r="C1148" t="s">
        <v>36</v>
      </c>
      <c r="D1148">
        <v>1653</v>
      </c>
      <c r="E1148" t="s">
        <v>1662</v>
      </c>
    </row>
    <row r="1149" spans="1:5" hidden="1">
      <c r="A1149" t="s">
        <v>11</v>
      </c>
      <c r="B1149">
        <v>27</v>
      </c>
      <c r="C1149" t="s">
        <v>37</v>
      </c>
      <c r="D1149">
        <v>750</v>
      </c>
      <c r="E1149" t="s">
        <v>1662</v>
      </c>
    </row>
    <row r="1150" spans="1:5" hidden="1">
      <c r="A1150" t="s">
        <v>11</v>
      </c>
      <c r="B1150">
        <v>27</v>
      </c>
      <c r="C1150" t="s">
        <v>38</v>
      </c>
      <c r="D1150">
        <v>1000</v>
      </c>
      <c r="E1150" t="s">
        <v>1662</v>
      </c>
    </row>
    <row r="1151" spans="1:5" hidden="1">
      <c r="A1151" t="s">
        <v>11</v>
      </c>
      <c r="B1151">
        <v>27</v>
      </c>
      <c r="C1151" t="s">
        <v>487</v>
      </c>
      <c r="D1151">
        <v>2500</v>
      </c>
      <c r="E1151" t="s">
        <v>1662</v>
      </c>
    </row>
    <row r="1152" spans="1:5" hidden="1">
      <c r="A1152" t="s">
        <v>11</v>
      </c>
      <c r="B1152">
        <v>27</v>
      </c>
      <c r="C1152" t="s">
        <v>546</v>
      </c>
      <c r="D1152">
        <v>1000</v>
      </c>
      <c r="E1152" t="s">
        <v>1662</v>
      </c>
    </row>
    <row r="1153" spans="1:5" hidden="1">
      <c r="A1153" t="s">
        <v>87</v>
      </c>
      <c r="B1153">
        <v>27</v>
      </c>
      <c r="C1153" t="s">
        <v>114</v>
      </c>
      <c r="D1153">
        <v>582</v>
      </c>
      <c r="E1153" t="s">
        <v>1662</v>
      </c>
    </row>
    <row r="1154" spans="1:5" hidden="1">
      <c r="A1154" t="s">
        <v>87</v>
      </c>
      <c r="B1154">
        <v>27</v>
      </c>
      <c r="C1154" t="s">
        <v>115</v>
      </c>
      <c r="D1154">
        <v>582</v>
      </c>
      <c r="E1154" t="s">
        <v>1662</v>
      </c>
    </row>
    <row r="1155" spans="1:5" hidden="1">
      <c r="A1155" t="s">
        <v>87</v>
      </c>
      <c r="B1155">
        <v>27</v>
      </c>
      <c r="C1155" t="s">
        <v>116</v>
      </c>
      <c r="D1155">
        <v>582</v>
      </c>
      <c r="E1155" t="s">
        <v>1662</v>
      </c>
    </row>
    <row r="1156" spans="1:5" hidden="1">
      <c r="A1156" t="s">
        <v>87</v>
      </c>
      <c r="B1156">
        <v>27</v>
      </c>
      <c r="C1156" t="s">
        <v>117</v>
      </c>
      <c r="D1156">
        <v>582</v>
      </c>
      <c r="E1156" t="s">
        <v>1662</v>
      </c>
    </row>
    <row r="1157" spans="1:5" hidden="1">
      <c r="A1157" t="s">
        <v>87</v>
      </c>
      <c r="B1157">
        <v>27</v>
      </c>
      <c r="C1157" t="s">
        <v>118</v>
      </c>
      <c r="D1157">
        <v>582</v>
      </c>
      <c r="E1157" t="s">
        <v>1662</v>
      </c>
    </row>
    <row r="1158" spans="1:5" hidden="1">
      <c r="A1158" t="s">
        <v>79</v>
      </c>
      <c r="B1158">
        <v>27</v>
      </c>
      <c r="C1158" t="s">
        <v>80</v>
      </c>
      <c r="D1158">
        <v>200</v>
      </c>
      <c r="E1158" t="s">
        <v>1662</v>
      </c>
    </row>
    <row r="1159" spans="1:5" hidden="1">
      <c r="A1159" t="s">
        <v>454</v>
      </c>
      <c r="B1159">
        <v>27</v>
      </c>
      <c r="C1159" t="s">
        <v>455</v>
      </c>
      <c r="D1159">
        <v>236</v>
      </c>
      <c r="E1159" t="s">
        <v>1662</v>
      </c>
    </row>
    <row r="1160" spans="1:5" hidden="1">
      <c r="A1160" t="s">
        <v>454</v>
      </c>
      <c r="B1160">
        <v>27</v>
      </c>
      <c r="C1160" t="s">
        <v>456</v>
      </c>
      <c r="D1160">
        <v>450</v>
      </c>
      <c r="E1160" t="s">
        <v>1662</v>
      </c>
    </row>
    <row r="1161" spans="1:5" hidden="1">
      <c r="A1161" t="s">
        <v>163</v>
      </c>
      <c r="B1161">
        <v>27</v>
      </c>
      <c r="C1161" t="s">
        <v>384</v>
      </c>
      <c r="D1161">
        <v>500</v>
      </c>
      <c r="E1161" t="s">
        <v>1662</v>
      </c>
    </row>
    <row r="1162" spans="1:5" hidden="1">
      <c r="A1162" t="s">
        <v>61</v>
      </c>
      <c r="B1162">
        <v>27</v>
      </c>
      <c r="C1162" t="s">
        <v>198</v>
      </c>
      <c r="D1162">
        <v>145</v>
      </c>
      <c r="E1162" t="s">
        <v>1662</v>
      </c>
    </row>
    <row r="1163" spans="1:5" hidden="1">
      <c r="A1163" t="s">
        <v>163</v>
      </c>
      <c r="B1163">
        <v>27</v>
      </c>
      <c r="C1163" t="s">
        <v>184</v>
      </c>
      <c r="D1163">
        <v>200</v>
      </c>
      <c r="E1163" t="s">
        <v>1662</v>
      </c>
    </row>
    <row r="1164" spans="1:5" hidden="1">
      <c r="A1164" t="s">
        <v>163</v>
      </c>
      <c r="B1164">
        <v>27</v>
      </c>
      <c r="C1164" t="s">
        <v>185</v>
      </c>
      <c r="D1164">
        <v>390</v>
      </c>
      <c r="E1164" t="s">
        <v>1662</v>
      </c>
    </row>
    <row r="1165" spans="1:5" hidden="1">
      <c r="A1165" t="s">
        <v>163</v>
      </c>
      <c r="B1165">
        <v>27</v>
      </c>
      <c r="C1165" t="s">
        <v>186</v>
      </c>
      <c r="D1165">
        <v>180</v>
      </c>
      <c r="E1165" t="s">
        <v>1662</v>
      </c>
    </row>
    <row r="1166" spans="1:5" hidden="1">
      <c r="A1166" t="s">
        <v>454</v>
      </c>
      <c r="B1166">
        <v>27</v>
      </c>
      <c r="C1166" t="s">
        <v>459</v>
      </c>
      <c r="D1166">
        <v>230</v>
      </c>
      <c r="E1166" t="s">
        <v>1662</v>
      </c>
    </row>
    <row r="1167" spans="1:5" hidden="1">
      <c r="A1167" t="s">
        <v>454</v>
      </c>
      <c r="B1167">
        <v>27</v>
      </c>
      <c r="C1167" t="s">
        <v>463</v>
      </c>
      <c r="D1167">
        <v>70</v>
      </c>
      <c r="E1167" t="s">
        <v>1662</v>
      </c>
    </row>
    <row r="1168" spans="1:5" hidden="1">
      <c r="A1168" t="s">
        <v>85</v>
      </c>
      <c r="B1168">
        <v>27</v>
      </c>
      <c r="C1168" t="s">
        <v>547</v>
      </c>
      <c r="D1168">
        <v>275</v>
      </c>
      <c r="E1168" t="s">
        <v>1662</v>
      </c>
    </row>
    <row r="1169" spans="1:5" hidden="1">
      <c r="A1169" t="s">
        <v>87</v>
      </c>
      <c r="B1169">
        <v>27</v>
      </c>
      <c r="C1169" t="s">
        <v>123</v>
      </c>
      <c r="D1169">
        <v>582</v>
      </c>
      <c r="E1169" t="s">
        <v>1662</v>
      </c>
    </row>
    <row r="1170" spans="1:5" hidden="1">
      <c r="A1170" t="s">
        <v>87</v>
      </c>
      <c r="B1170">
        <v>27</v>
      </c>
      <c r="C1170" t="s">
        <v>124</v>
      </c>
      <c r="D1170">
        <v>582</v>
      </c>
      <c r="E1170" t="s">
        <v>1662</v>
      </c>
    </row>
    <row r="1171" spans="1:5" hidden="1">
      <c r="A1171" t="s">
        <v>87</v>
      </c>
      <c r="B1171">
        <v>27</v>
      </c>
      <c r="C1171" t="s">
        <v>125</v>
      </c>
      <c r="D1171">
        <v>582</v>
      </c>
      <c r="E1171" t="s">
        <v>1662</v>
      </c>
    </row>
    <row r="1172" spans="1:5" hidden="1">
      <c r="A1172" t="s">
        <v>87</v>
      </c>
      <c r="B1172">
        <v>27</v>
      </c>
      <c r="C1172" t="s">
        <v>126</v>
      </c>
      <c r="D1172">
        <v>715</v>
      </c>
      <c r="E1172" t="s">
        <v>1662</v>
      </c>
    </row>
    <row r="1173" spans="1:5" hidden="1">
      <c r="A1173" t="s">
        <v>87</v>
      </c>
      <c r="B1173">
        <v>27</v>
      </c>
      <c r="C1173" t="s">
        <v>127</v>
      </c>
      <c r="D1173">
        <v>582</v>
      </c>
      <c r="E1173" t="s">
        <v>1662</v>
      </c>
    </row>
    <row r="1174" spans="1:5" hidden="1">
      <c r="A1174" t="s">
        <v>87</v>
      </c>
      <c r="B1174">
        <v>27</v>
      </c>
      <c r="C1174" t="s">
        <v>128</v>
      </c>
      <c r="D1174">
        <v>582</v>
      </c>
      <c r="E1174" t="s">
        <v>1662</v>
      </c>
    </row>
    <row r="1175" spans="1:5" hidden="1">
      <c r="A1175" t="s">
        <v>87</v>
      </c>
      <c r="B1175">
        <v>27</v>
      </c>
      <c r="C1175" t="s">
        <v>389</v>
      </c>
      <c r="D1175">
        <v>280</v>
      </c>
      <c r="E1175" t="s">
        <v>1662</v>
      </c>
    </row>
    <row r="1176" spans="1:5" hidden="1">
      <c r="A1176" t="s">
        <v>85</v>
      </c>
      <c r="B1176">
        <v>27</v>
      </c>
      <c r="C1176" t="s">
        <v>189</v>
      </c>
      <c r="D1176">
        <v>555</v>
      </c>
      <c r="E1176" t="s">
        <v>1662</v>
      </c>
    </row>
    <row r="1177" spans="1:5" hidden="1">
      <c r="A1177" t="s">
        <v>87</v>
      </c>
      <c r="B1177">
        <v>27</v>
      </c>
      <c r="C1177" t="s">
        <v>190</v>
      </c>
      <c r="D1177">
        <v>315</v>
      </c>
      <c r="E1177" t="s">
        <v>1662</v>
      </c>
    </row>
    <row r="1178" spans="1:5" hidden="1">
      <c r="A1178" t="s">
        <v>85</v>
      </c>
      <c r="B1178">
        <v>27</v>
      </c>
      <c r="C1178" t="s">
        <v>274</v>
      </c>
      <c r="D1178">
        <v>250</v>
      </c>
      <c r="E1178" t="s">
        <v>1662</v>
      </c>
    </row>
    <row r="1179" spans="1:5" hidden="1">
      <c r="A1179" t="s">
        <v>169</v>
      </c>
      <c r="B1179">
        <v>27</v>
      </c>
      <c r="C1179" t="s">
        <v>548</v>
      </c>
      <c r="D1179">
        <v>131</v>
      </c>
      <c r="E1179" t="s">
        <v>1662</v>
      </c>
    </row>
    <row r="1180" spans="1:5" hidden="1">
      <c r="A1180" t="s">
        <v>53</v>
      </c>
      <c r="B1180">
        <v>27</v>
      </c>
      <c r="C1180" t="s">
        <v>549</v>
      </c>
      <c r="D1180">
        <v>300</v>
      </c>
      <c r="E1180" t="s">
        <v>1662</v>
      </c>
    </row>
    <row r="1181" spans="1:5" hidden="1">
      <c r="A1181" t="s">
        <v>53</v>
      </c>
      <c r="B1181">
        <v>27</v>
      </c>
      <c r="C1181" t="s">
        <v>550</v>
      </c>
      <c r="D1181">
        <v>500</v>
      </c>
      <c r="E1181" t="s">
        <v>1662</v>
      </c>
    </row>
    <row r="1182" spans="1:5" hidden="1">
      <c r="A1182" t="s">
        <v>53</v>
      </c>
      <c r="B1182">
        <v>27</v>
      </c>
      <c r="C1182" t="s">
        <v>551</v>
      </c>
      <c r="D1182">
        <v>400</v>
      </c>
      <c r="E1182" t="s">
        <v>1662</v>
      </c>
    </row>
    <row r="1183" spans="1:5" hidden="1">
      <c r="A1183" t="s">
        <v>53</v>
      </c>
      <c r="B1183">
        <v>27</v>
      </c>
      <c r="C1183" t="s">
        <v>552</v>
      </c>
      <c r="D1183">
        <v>482</v>
      </c>
      <c r="E1183" t="s">
        <v>1662</v>
      </c>
    </row>
    <row r="1184" spans="1:5" hidden="1">
      <c r="A1184" t="s">
        <v>5</v>
      </c>
      <c r="B1184">
        <v>28</v>
      </c>
      <c r="C1184" t="s">
        <v>553</v>
      </c>
      <c r="D1184">
        <v>375</v>
      </c>
      <c r="E1184" t="s">
        <v>1662</v>
      </c>
    </row>
    <row r="1185" spans="1:5" hidden="1">
      <c r="A1185" t="s">
        <v>89</v>
      </c>
      <c r="B1185">
        <v>28</v>
      </c>
      <c r="C1185" t="s">
        <v>554</v>
      </c>
      <c r="D1185">
        <v>1250</v>
      </c>
      <c r="E1185" t="s">
        <v>1662</v>
      </c>
    </row>
    <row r="1186" spans="1:5" hidden="1">
      <c r="A1186" t="s">
        <v>392</v>
      </c>
      <c r="B1186">
        <v>28</v>
      </c>
      <c r="C1186" t="s">
        <v>555</v>
      </c>
      <c r="D1186">
        <v>100</v>
      </c>
      <c r="E1186" t="s">
        <v>1662</v>
      </c>
    </row>
    <row r="1187" spans="1:5" hidden="1">
      <c r="A1187" t="s">
        <v>5</v>
      </c>
      <c r="B1187">
        <v>28</v>
      </c>
      <c r="C1187" t="s">
        <v>556</v>
      </c>
      <c r="D1187">
        <v>400</v>
      </c>
      <c r="E1187" t="s">
        <v>1662</v>
      </c>
    </row>
    <row r="1188" spans="1:5" hidden="1">
      <c r="A1188" t="s">
        <v>5</v>
      </c>
      <c r="B1188">
        <v>28</v>
      </c>
      <c r="C1188" t="s">
        <v>557</v>
      </c>
      <c r="D1188">
        <v>400</v>
      </c>
      <c r="E1188" t="s">
        <v>1662</v>
      </c>
    </row>
    <row r="1189" spans="1:5" hidden="1">
      <c r="A1189" t="s">
        <v>278</v>
      </c>
      <c r="B1189">
        <v>28</v>
      </c>
      <c r="C1189" t="s">
        <v>279</v>
      </c>
      <c r="D1189">
        <v>45</v>
      </c>
      <c r="E1189" t="s">
        <v>1662</v>
      </c>
    </row>
    <row r="1190" spans="1:5" hidden="1">
      <c r="A1190" t="s">
        <v>58</v>
      </c>
      <c r="B1190">
        <v>28</v>
      </c>
      <c r="C1190" t="s">
        <v>558</v>
      </c>
      <c r="D1190">
        <v>2900</v>
      </c>
      <c r="E1190" t="s">
        <v>1662</v>
      </c>
    </row>
    <row r="1191" spans="1:5" hidden="1">
      <c r="A1191" t="s">
        <v>58</v>
      </c>
      <c r="B1191">
        <v>28</v>
      </c>
      <c r="C1191" t="s">
        <v>559</v>
      </c>
      <c r="D1191">
        <v>2700</v>
      </c>
      <c r="E1191" t="s">
        <v>1662</v>
      </c>
    </row>
    <row r="1192" spans="1:5" hidden="1">
      <c r="A1192" t="s">
        <v>58</v>
      </c>
      <c r="B1192">
        <v>28</v>
      </c>
      <c r="C1192" t="s">
        <v>560</v>
      </c>
      <c r="D1192">
        <v>1300</v>
      </c>
      <c r="E1192" t="s">
        <v>1662</v>
      </c>
    </row>
    <row r="1193" spans="1:5" hidden="1">
      <c r="A1193" t="s">
        <v>159</v>
      </c>
      <c r="B1193">
        <v>28</v>
      </c>
      <c r="C1193" t="s">
        <v>160</v>
      </c>
      <c r="D1193">
        <v>900</v>
      </c>
      <c r="E1193" t="s">
        <v>1662</v>
      </c>
    </row>
    <row r="1194" spans="1:5" hidden="1">
      <c r="A1194" t="s">
        <v>392</v>
      </c>
      <c r="B1194">
        <v>28</v>
      </c>
      <c r="C1194" t="s">
        <v>561</v>
      </c>
      <c r="D1194">
        <v>1000</v>
      </c>
      <c r="E1194" t="s">
        <v>1662</v>
      </c>
    </row>
    <row r="1195" spans="1:5" hidden="1">
      <c r="A1195" t="s">
        <v>392</v>
      </c>
      <c r="B1195">
        <v>28</v>
      </c>
      <c r="C1195" t="s">
        <v>562</v>
      </c>
      <c r="D1195">
        <v>1300</v>
      </c>
      <c r="E1195" t="s">
        <v>1662</v>
      </c>
    </row>
    <row r="1196" spans="1:5" hidden="1">
      <c r="A1196" t="s">
        <v>278</v>
      </c>
      <c r="B1196">
        <v>28</v>
      </c>
      <c r="C1196" t="s">
        <v>519</v>
      </c>
      <c r="D1196">
        <v>50</v>
      </c>
      <c r="E1196" t="s">
        <v>1662</v>
      </c>
    </row>
    <row r="1197" spans="1:5" hidden="1">
      <c r="A1197" t="s">
        <v>401</v>
      </c>
      <c r="B1197">
        <v>28</v>
      </c>
      <c r="C1197" t="s">
        <v>402</v>
      </c>
      <c r="D1197">
        <v>4000</v>
      </c>
      <c r="E1197" t="s">
        <v>1662</v>
      </c>
    </row>
    <row r="1198" spans="1:5" hidden="1">
      <c r="A1198" t="s">
        <v>401</v>
      </c>
      <c r="B1198">
        <v>28</v>
      </c>
      <c r="C1198" t="s">
        <v>403</v>
      </c>
      <c r="D1198">
        <v>4000</v>
      </c>
      <c r="E1198" t="s">
        <v>1662</v>
      </c>
    </row>
    <row r="1199" spans="1:5" hidden="1">
      <c r="A1199" t="s">
        <v>58</v>
      </c>
      <c r="B1199">
        <v>28</v>
      </c>
      <c r="C1199" t="s">
        <v>563</v>
      </c>
      <c r="D1199">
        <v>5000</v>
      </c>
      <c r="E1199" t="s">
        <v>1662</v>
      </c>
    </row>
    <row r="1200" spans="1:5" hidden="1">
      <c r="A1200" t="s">
        <v>109</v>
      </c>
      <c r="B1200">
        <v>28</v>
      </c>
      <c r="C1200" t="s">
        <v>76</v>
      </c>
      <c r="D1200">
        <v>1500</v>
      </c>
      <c r="E1200" t="s">
        <v>1662</v>
      </c>
    </row>
    <row r="1201" spans="1:5" hidden="1">
      <c r="A1201" t="s">
        <v>77</v>
      </c>
      <c r="B1201">
        <v>28</v>
      </c>
      <c r="C1201" t="s">
        <v>78</v>
      </c>
      <c r="D1201">
        <v>100</v>
      </c>
      <c r="E1201" t="s">
        <v>1662</v>
      </c>
    </row>
    <row r="1202" spans="1:5" hidden="1">
      <c r="A1202" t="s">
        <v>79</v>
      </c>
      <c r="B1202">
        <v>28</v>
      </c>
      <c r="C1202" t="s">
        <v>80</v>
      </c>
      <c r="D1202">
        <v>225</v>
      </c>
      <c r="E1202" t="s">
        <v>1662</v>
      </c>
    </row>
    <row r="1203" spans="1:5" hidden="1">
      <c r="A1203" t="s">
        <v>79</v>
      </c>
      <c r="B1203">
        <v>28</v>
      </c>
      <c r="C1203" t="s">
        <v>311</v>
      </c>
      <c r="D1203">
        <v>100</v>
      </c>
      <c r="E1203" t="s">
        <v>1662</v>
      </c>
    </row>
    <row r="1204" spans="1:5" hidden="1">
      <c r="A1204" t="s">
        <v>454</v>
      </c>
      <c r="B1204">
        <v>28</v>
      </c>
      <c r="C1204" t="s">
        <v>456</v>
      </c>
      <c r="D1204">
        <v>294</v>
      </c>
      <c r="E1204" t="s">
        <v>1662</v>
      </c>
    </row>
    <row r="1205" spans="1:5" hidden="1">
      <c r="A1205" t="s">
        <v>79</v>
      </c>
      <c r="B1205">
        <v>28</v>
      </c>
      <c r="C1205" t="s">
        <v>329</v>
      </c>
      <c r="D1205">
        <v>500</v>
      </c>
      <c r="E1205" t="s">
        <v>1662</v>
      </c>
    </row>
    <row r="1206" spans="1:5" hidden="1">
      <c r="A1206" t="s">
        <v>197</v>
      </c>
      <c r="B1206">
        <v>28</v>
      </c>
      <c r="C1206" t="s">
        <v>198</v>
      </c>
      <c r="D1206">
        <v>109</v>
      </c>
      <c r="E1206" t="s">
        <v>1662</v>
      </c>
    </row>
    <row r="1207" spans="1:5" hidden="1">
      <c r="A1207" t="s">
        <v>61</v>
      </c>
      <c r="B1207">
        <v>28</v>
      </c>
      <c r="C1207" t="s">
        <v>198</v>
      </c>
      <c r="D1207">
        <v>100</v>
      </c>
      <c r="E1207" t="s">
        <v>1662</v>
      </c>
    </row>
    <row r="1208" spans="1:5" hidden="1">
      <c r="A1208" t="s">
        <v>401</v>
      </c>
      <c r="B1208">
        <v>28</v>
      </c>
      <c r="C1208" t="s">
        <v>421</v>
      </c>
      <c r="D1208">
        <v>3200</v>
      </c>
      <c r="E1208" t="s">
        <v>1662</v>
      </c>
    </row>
    <row r="1209" spans="1:5" hidden="1">
      <c r="A1209" t="s">
        <v>291</v>
      </c>
      <c r="B1209">
        <v>28</v>
      </c>
      <c r="C1209" t="s">
        <v>292</v>
      </c>
      <c r="D1209">
        <v>900</v>
      </c>
      <c r="E1209" t="s">
        <v>1662</v>
      </c>
    </row>
    <row r="1210" spans="1:5" hidden="1">
      <c r="A1210" t="s">
        <v>291</v>
      </c>
      <c r="B1210">
        <v>28</v>
      </c>
      <c r="C1210" t="s">
        <v>293</v>
      </c>
      <c r="D1210">
        <v>900</v>
      </c>
      <c r="E1210" t="s">
        <v>1662</v>
      </c>
    </row>
    <row r="1211" spans="1:5" hidden="1">
      <c r="A1211" t="s">
        <v>291</v>
      </c>
      <c r="B1211">
        <v>28</v>
      </c>
      <c r="C1211" t="s">
        <v>294</v>
      </c>
      <c r="D1211">
        <v>900</v>
      </c>
      <c r="E1211" t="s">
        <v>1662</v>
      </c>
    </row>
    <row r="1212" spans="1:5" hidden="1">
      <c r="A1212" t="s">
        <v>291</v>
      </c>
      <c r="B1212">
        <v>28</v>
      </c>
      <c r="C1212" t="s">
        <v>295</v>
      </c>
      <c r="D1212">
        <v>900</v>
      </c>
      <c r="E1212" t="s">
        <v>1662</v>
      </c>
    </row>
    <row r="1213" spans="1:5" hidden="1">
      <c r="A1213" t="s">
        <v>5</v>
      </c>
      <c r="B1213">
        <v>28</v>
      </c>
      <c r="C1213" t="s">
        <v>187</v>
      </c>
      <c r="D1213">
        <v>500</v>
      </c>
      <c r="E1213" t="s">
        <v>1662</v>
      </c>
    </row>
    <row r="1214" spans="1:5" hidden="1">
      <c r="A1214" t="s">
        <v>5</v>
      </c>
      <c r="B1214">
        <v>28</v>
      </c>
      <c r="C1214" t="s">
        <v>188</v>
      </c>
      <c r="D1214">
        <v>500</v>
      </c>
      <c r="E1214" t="s">
        <v>1662</v>
      </c>
    </row>
    <row r="1215" spans="1:5" hidden="1">
      <c r="A1215" t="s">
        <v>5</v>
      </c>
      <c r="B1215">
        <v>28</v>
      </c>
      <c r="C1215" t="s">
        <v>81</v>
      </c>
      <c r="D1215">
        <v>500</v>
      </c>
      <c r="E1215" t="s">
        <v>1662</v>
      </c>
    </row>
    <row r="1216" spans="1:5" hidden="1">
      <c r="A1216" t="s">
        <v>454</v>
      </c>
      <c r="B1216">
        <v>28</v>
      </c>
      <c r="C1216" t="s">
        <v>459</v>
      </c>
      <c r="D1216">
        <v>220</v>
      </c>
      <c r="E1216" t="s">
        <v>1662</v>
      </c>
    </row>
    <row r="1217" spans="1:5" hidden="1">
      <c r="A1217" t="s">
        <v>272</v>
      </c>
      <c r="B1217">
        <v>28</v>
      </c>
      <c r="C1217" t="s">
        <v>273</v>
      </c>
      <c r="D1217">
        <v>800</v>
      </c>
      <c r="E1217" t="s">
        <v>1662</v>
      </c>
    </row>
    <row r="1218" spans="1:5" hidden="1">
      <c r="A1218" t="s">
        <v>291</v>
      </c>
      <c r="B1218">
        <v>28</v>
      </c>
      <c r="C1218" t="s">
        <v>564</v>
      </c>
      <c r="D1218">
        <v>600</v>
      </c>
      <c r="E1218" t="s">
        <v>1662</v>
      </c>
    </row>
    <row r="1219" spans="1:5" hidden="1">
      <c r="A1219" t="s">
        <v>291</v>
      </c>
      <c r="B1219">
        <v>28</v>
      </c>
      <c r="C1219" t="s">
        <v>565</v>
      </c>
      <c r="D1219">
        <v>600</v>
      </c>
      <c r="E1219" t="s">
        <v>1662</v>
      </c>
    </row>
    <row r="1220" spans="1:5" hidden="1">
      <c r="A1220" t="s">
        <v>291</v>
      </c>
      <c r="B1220">
        <v>28</v>
      </c>
      <c r="C1220" t="s">
        <v>566</v>
      </c>
      <c r="D1220">
        <v>600</v>
      </c>
      <c r="E1220" t="s">
        <v>1662</v>
      </c>
    </row>
    <row r="1221" spans="1:5" hidden="1">
      <c r="A1221" t="s">
        <v>291</v>
      </c>
      <c r="B1221">
        <v>28</v>
      </c>
      <c r="C1221" t="s">
        <v>567</v>
      </c>
      <c r="D1221">
        <v>600</v>
      </c>
      <c r="E1221" t="s">
        <v>1662</v>
      </c>
    </row>
    <row r="1222" spans="1:5" hidden="1">
      <c r="A1222" t="s">
        <v>364</v>
      </c>
      <c r="B1222">
        <v>30</v>
      </c>
      <c r="C1222" t="s">
        <v>568</v>
      </c>
      <c r="D1222">
        <v>10100</v>
      </c>
      <c r="E1222" t="s">
        <v>1662</v>
      </c>
    </row>
    <row r="1223" spans="1:5" hidden="1">
      <c r="A1223" t="s">
        <v>5</v>
      </c>
      <c r="B1223">
        <v>30</v>
      </c>
      <c r="C1223" t="s">
        <v>569</v>
      </c>
      <c r="D1223">
        <v>280</v>
      </c>
      <c r="E1223" t="s">
        <v>1662</v>
      </c>
    </row>
    <row r="1224" spans="1:5" hidden="1">
      <c r="A1224" t="s">
        <v>5</v>
      </c>
      <c r="B1224">
        <v>30</v>
      </c>
      <c r="C1224" t="s">
        <v>553</v>
      </c>
      <c r="D1224">
        <v>255</v>
      </c>
      <c r="E1224" t="s">
        <v>1662</v>
      </c>
    </row>
    <row r="1225" spans="1:5" hidden="1">
      <c r="A1225" t="s">
        <v>163</v>
      </c>
      <c r="B1225">
        <v>30</v>
      </c>
      <c r="C1225" t="s">
        <v>570</v>
      </c>
      <c r="D1225">
        <v>490</v>
      </c>
      <c r="E1225" t="s">
        <v>1662</v>
      </c>
    </row>
    <row r="1226" spans="1:5" hidden="1">
      <c r="A1226" t="s">
        <v>508</v>
      </c>
      <c r="B1226">
        <v>30</v>
      </c>
      <c r="C1226" t="s">
        <v>509</v>
      </c>
      <c r="D1226">
        <v>350</v>
      </c>
      <c r="E1226" t="s">
        <v>1662</v>
      </c>
    </row>
    <row r="1227" spans="1:5" hidden="1">
      <c r="A1227" t="s">
        <v>364</v>
      </c>
      <c r="B1227">
        <v>30</v>
      </c>
      <c r="C1227" t="s">
        <v>571</v>
      </c>
      <c r="D1227">
        <v>5000</v>
      </c>
      <c r="E1227" t="s">
        <v>1662</v>
      </c>
    </row>
    <row r="1228" spans="1:5" hidden="1">
      <c r="A1228" t="s">
        <v>364</v>
      </c>
      <c r="B1228">
        <v>30</v>
      </c>
      <c r="C1228" t="s">
        <v>572</v>
      </c>
      <c r="D1228">
        <v>3000</v>
      </c>
      <c r="E1228" t="s">
        <v>1662</v>
      </c>
    </row>
    <row r="1229" spans="1:5" hidden="1">
      <c r="A1229" t="s">
        <v>45</v>
      </c>
      <c r="B1229">
        <v>30</v>
      </c>
      <c r="C1229" t="s">
        <v>46</v>
      </c>
      <c r="D1229">
        <v>1000</v>
      </c>
      <c r="E1229" t="s">
        <v>1662</v>
      </c>
    </row>
    <row r="1230" spans="1:5" hidden="1">
      <c r="A1230" t="s">
        <v>5</v>
      </c>
      <c r="B1230">
        <v>30</v>
      </c>
      <c r="C1230" t="s">
        <v>556</v>
      </c>
      <c r="D1230">
        <v>100</v>
      </c>
      <c r="E1230" t="s">
        <v>1662</v>
      </c>
    </row>
    <row r="1231" spans="1:5" hidden="1">
      <c r="A1231" t="s">
        <v>5</v>
      </c>
      <c r="B1231">
        <v>30</v>
      </c>
      <c r="C1231" t="s">
        <v>557</v>
      </c>
      <c r="D1231">
        <v>100</v>
      </c>
      <c r="E1231" t="s">
        <v>1662</v>
      </c>
    </row>
    <row r="1232" spans="1:5" hidden="1">
      <c r="A1232" t="s">
        <v>454</v>
      </c>
      <c r="B1232">
        <v>30</v>
      </c>
      <c r="C1232" t="s">
        <v>461</v>
      </c>
      <c r="D1232">
        <v>80</v>
      </c>
      <c r="E1232" t="s">
        <v>1662</v>
      </c>
    </row>
    <row r="1233" spans="1:5" hidden="1">
      <c r="A1233" t="s">
        <v>278</v>
      </c>
      <c r="B1233">
        <v>30</v>
      </c>
      <c r="C1233" t="s">
        <v>279</v>
      </c>
      <c r="D1233">
        <v>45</v>
      </c>
      <c r="E1233" t="s">
        <v>1662</v>
      </c>
    </row>
    <row r="1234" spans="1:5" hidden="1">
      <c r="A1234" t="s">
        <v>101</v>
      </c>
      <c r="B1234">
        <v>30</v>
      </c>
      <c r="C1234" t="s">
        <v>102</v>
      </c>
      <c r="D1234">
        <v>200</v>
      </c>
      <c r="E1234" t="s">
        <v>1662</v>
      </c>
    </row>
    <row r="1235" spans="1:5" hidden="1">
      <c r="A1235" t="s">
        <v>454</v>
      </c>
      <c r="B1235">
        <v>30</v>
      </c>
      <c r="C1235" t="s">
        <v>462</v>
      </c>
      <c r="D1235">
        <v>200</v>
      </c>
      <c r="E1235" t="s">
        <v>1662</v>
      </c>
    </row>
    <row r="1236" spans="1:5" hidden="1">
      <c r="A1236" t="s">
        <v>197</v>
      </c>
      <c r="B1236">
        <v>30</v>
      </c>
      <c r="C1236" t="s">
        <v>519</v>
      </c>
      <c r="D1236">
        <v>50</v>
      </c>
      <c r="E1236" t="s">
        <v>1662</v>
      </c>
    </row>
    <row r="1237" spans="1:5" hidden="1">
      <c r="A1237" t="s">
        <v>163</v>
      </c>
      <c r="B1237">
        <v>30</v>
      </c>
      <c r="C1237" t="s">
        <v>167</v>
      </c>
      <c r="D1237">
        <v>25</v>
      </c>
      <c r="E1237" t="s">
        <v>1662</v>
      </c>
    </row>
    <row r="1238" spans="1:5" hidden="1">
      <c r="A1238" t="s">
        <v>278</v>
      </c>
      <c r="B1238">
        <v>30</v>
      </c>
      <c r="C1238" t="s">
        <v>520</v>
      </c>
      <c r="D1238">
        <v>50</v>
      </c>
      <c r="E1238" t="s">
        <v>1662</v>
      </c>
    </row>
    <row r="1239" spans="1:5" hidden="1">
      <c r="A1239" t="s">
        <v>278</v>
      </c>
      <c r="B1239">
        <v>30</v>
      </c>
      <c r="C1239" t="s">
        <v>573</v>
      </c>
      <c r="D1239">
        <v>60</v>
      </c>
      <c r="E1239" t="s">
        <v>1662</v>
      </c>
    </row>
    <row r="1240" spans="1:5" hidden="1">
      <c r="A1240" t="s">
        <v>163</v>
      </c>
      <c r="B1240">
        <v>30</v>
      </c>
      <c r="C1240" t="s">
        <v>168</v>
      </c>
      <c r="D1240">
        <v>1215</v>
      </c>
      <c r="E1240" t="s">
        <v>1662</v>
      </c>
    </row>
    <row r="1241" spans="1:5" hidden="1">
      <c r="A1241" t="s">
        <v>163</v>
      </c>
      <c r="B1241">
        <v>30</v>
      </c>
      <c r="C1241" t="s">
        <v>545</v>
      </c>
      <c r="D1241">
        <v>1500</v>
      </c>
      <c r="E1241" t="s">
        <v>1662</v>
      </c>
    </row>
    <row r="1242" spans="1:5" hidden="1">
      <c r="A1242" t="s">
        <v>169</v>
      </c>
      <c r="B1242">
        <v>30</v>
      </c>
      <c r="C1242" t="s">
        <v>170</v>
      </c>
      <c r="D1242">
        <v>960</v>
      </c>
      <c r="E1242" t="s">
        <v>1662</v>
      </c>
    </row>
    <row r="1243" spans="1:5" hidden="1">
      <c r="A1243" t="s">
        <v>119</v>
      </c>
      <c r="B1243">
        <v>30</v>
      </c>
      <c r="C1243" t="s">
        <v>270</v>
      </c>
      <c r="D1243">
        <v>300</v>
      </c>
      <c r="E1243" t="s">
        <v>1662</v>
      </c>
    </row>
    <row r="1244" spans="1:5" hidden="1">
      <c r="A1244" t="s">
        <v>376</v>
      </c>
      <c r="B1244">
        <v>30</v>
      </c>
      <c r="C1244" t="s">
        <v>8</v>
      </c>
      <c r="D1244">
        <v>50</v>
      </c>
      <c r="E1244" t="s">
        <v>1662</v>
      </c>
    </row>
    <row r="1245" spans="1:5" hidden="1">
      <c r="A1245" t="s">
        <v>278</v>
      </c>
      <c r="B1245">
        <v>30</v>
      </c>
      <c r="C1245" t="s">
        <v>62</v>
      </c>
      <c r="D1245">
        <v>250</v>
      </c>
      <c r="E1245" t="s">
        <v>1662</v>
      </c>
    </row>
    <row r="1246" spans="1:5" hidden="1">
      <c r="A1246" t="s">
        <v>108</v>
      </c>
      <c r="B1246">
        <v>30</v>
      </c>
      <c r="C1246" t="s">
        <v>63</v>
      </c>
      <c r="D1246">
        <v>500</v>
      </c>
      <c r="E1246" t="s">
        <v>1662</v>
      </c>
    </row>
    <row r="1247" spans="1:5" hidden="1">
      <c r="A1247" t="s">
        <v>53</v>
      </c>
      <c r="B1247">
        <v>30</v>
      </c>
      <c r="C1247" t="s">
        <v>63</v>
      </c>
      <c r="D1247">
        <v>1000</v>
      </c>
      <c r="E1247" t="s">
        <v>1662</v>
      </c>
    </row>
    <row r="1248" spans="1:5" hidden="1">
      <c r="A1248" t="s">
        <v>108</v>
      </c>
      <c r="B1248">
        <v>30</v>
      </c>
      <c r="C1248" t="s">
        <v>64</v>
      </c>
      <c r="D1248">
        <v>1000</v>
      </c>
      <c r="E1248" t="s">
        <v>1662</v>
      </c>
    </row>
    <row r="1249" spans="1:5" hidden="1">
      <c r="A1249" t="s">
        <v>53</v>
      </c>
      <c r="B1249">
        <v>30</v>
      </c>
      <c r="C1249" t="s">
        <v>64</v>
      </c>
      <c r="D1249">
        <v>1000</v>
      </c>
      <c r="E1249" t="s">
        <v>1662</v>
      </c>
    </row>
    <row r="1250" spans="1:5" hidden="1">
      <c r="A1250" t="s">
        <v>108</v>
      </c>
      <c r="B1250">
        <v>30</v>
      </c>
      <c r="C1250" t="s">
        <v>65</v>
      </c>
      <c r="D1250">
        <v>1400</v>
      </c>
      <c r="E1250" t="s">
        <v>1662</v>
      </c>
    </row>
    <row r="1251" spans="1:5" hidden="1">
      <c r="A1251" t="s">
        <v>53</v>
      </c>
      <c r="B1251">
        <v>30</v>
      </c>
      <c r="C1251" t="s">
        <v>65</v>
      </c>
      <c r="D1251">
        <v>1000</v>
      </c>
      <c r="E1251" t="s">
        <v>1662</v>
      </c>
    </row>
    <row r="1252" spans="1:5" hidden="1">
      <c r="A1252" t="s">
        <v>108</v>
      </c>
      <c r="B1252">
        <v>30</v>
      </c>
      <c r="C1252" t="s">
        <v>66</v>
      </c>
      <c r="D1252">
        <v>1335</v>
      </c>
      <c r="E1252" t="s">
        <v>1662</v>
      </c>
    </row>
    <row r="1253" spans="1:5" hidden="1">
      <c r="A1253" t="s">
        <v>53</v>
      </c>
      <c r="B1253">
        <v>30</v>
      </c>
      <c r="C1253" t="s">
        <v>66</v>
      </c>
      <c r="D1253">
        <v>1000</v>
      </c>
      <c r="E1253" t="s">
        <v>1662</v>
      </c>
    </row>
    <row r="1254" spans="1:5" hidden="1">
      <c r="A1254" t="s">
        <v>9</v>
      </c>
      <c r="B1254">
        <v>30</v>
      </c>
      <c r="C1254" t="s">
        <v>10</v>
      </c>
      <c r="D1254">
        <v>445</v>
      </c>
      <c r="E1254" t="s">
        <v>1662</v>
      </c>
    </row>
    <row r="1255" spans="1:5" hidden="1">
      <c r="A1255" t="s">
        <v>9</v>
      </c>
      <c r="B1255">
        <v>30</v>
      </c>
      <c r="C1255" t="s">
        <v>68</v>
      </c>
      <c r="D1255">
        <v>58</v>
      </c>
      <c r="E1255" t="s">
        <v>1662</v>
      </c>
    </row>
    <row r="1256" spans="1:5" hidden="1">
      <c r="A1256" t="s">
        <v>9</v>
      </c>
      <c r="B1256">
        <v>30</v>
      </c>
      <c r="C1256" t="s">
        <v>69</v>
      </c>
      <c r="D1256">
        <v>58</v>
      </c>
      <c r="E1256" t="s">
        <v>1662</v>
      </c>
    </row>
    <row r="1257" spans="1:5" hidden="1">
      <c r="A1257" t="s">
        <v>9</v>
      </c>
      <c r="B1257">
        <v>30</v>
      </c>
      <c r="C1257" t="s">
        <v>70</v>
      </c>
      <c r="D1257">
        <v>14</v>
      </c>
      <c r="E1257" t="s">
        <v>1662</v>
      </c>
    </row>
    <row r="1258" spans="1:5" hidden="1">
      <c r="A1258" t="s">
        <v>172</v>
      </c>
      <c r="B1258">
        <v>30</v>
      </c>
      <c r="C1258" t="s">
        <v>271</v>
      </c>
      <c r="D1258">
        <v>4000</v>
      </c>
      <c r="E1258" t="s">
        <v>1662</v>
      </c>
    </row>
    <row r="1259" spans="1:5" hidden="1">
      <c r="A1259" t="s">
        <v>9</v>
      </c>
      <c r="B1259">
        <v>30</v>
      </c>
      <c r="C1259" t="s">
        <v>13</v>
      </c>
      <c r="D1259">
        <v>400</v>
      </c>
      <c r="E1259" t="s">
        <v>1662</v>
      </c>
    </row>
    <row r="1260" spans="1:5" hidden="1">
      <c r="A1260" t="s">
        <v>163</v>
      </c>
      <c r="B1260">
        <v>30</v>
      </c>
      <c r="C1260" t="s">
        <v>309</v>
      </c>
      <c r="D1260">
        <v>650</v>
      </c>
      <c r="E1260" t="s">
        <v>1662</v>
      </c>
    </row>
    <row r="1261" spans="1:5" hidden="1">
      <c r="A1261" t="s">
        <v>11</v>
      </c>
      <c r="B1261">
        <v>30</v>
      </c>
      <c r="C1261" t="s">
        <v>43</v>
      </c>
      <c r="D1261">
        <v>800</v>
      </c>
      <c r="E1261" t="s">
        <v>1662</v>
      </c>
    </row>
    <row r="1262" spans="1:5" hidden="1">
      <c r="A1262" t="s">
        <v>87</v>
      </c>
      <c r="B1262">
        <v>30</v>
      </c>
      <c r="C1262" t="s">
        <v>114</v>
      </c>
      <c r="D1262">
        <v>756</v>
      </c>
      <c r="E1262" t="s">
        <v>1662</v>
      </c>
    </row>
    <row r="1263" spans="1:5" hidden="1">
      <c r="A1263" t="s">
        <v>278</v>
      </c>
      <c r="B1263">
        <v>30</v>
      </c>
      <c r="C1263" t="s">
        <v>501</v>
      </c>
      <c r="D1263">
        <v>140</v>
      </c>
      <c r="E1263" t="s">
        <v>1662</v>
      </c>
    </row>
    <row r="1264" spans="1:5" hidden="1">
      <c r="A1264" t="s">
        <v>87</v>
      </c>
      <c r="B1264">
        <v>30</v>
      </c>
      <c r="C1264" t="s">
        <v>115</v>
      </c>
      <c r="D1264">
        <v>756</v>
      </c>
      <c r="E1264" t="s">
        <v>1662</v>
      </c>
    </row>
    <row r="1265" spans="1:5" hidden="1">
      <c r="A1265" t="s">
        <v>452</v>
      </c>
      <c r="B1265">
        <v>30</v>
      </c>
      <c r="C1265" t="s">
        <v>453</v>
      </c>
      <c r="D1265">
        <v>1500</v>
      </c>
      <c r="E1265" t="s">
        <v>1662</v>
      </c>
    </row>
    <row r="1266" spans="1:5" hidden="1">
      <c r="A1266" t="s">
        <v>310</v>
      </c>
      <c r="B1266">
        <v>30</v>
      </c>
      <c r="C1266" t="s">
        <v>78</v>
      </c>
      <c r="D1266">
        <v>1000</v>
      </c>
      <c r="E1266" t="s">
        <v>1662</v>
      </c>
    </row>
    <row r="1267" spans="1:5" hidden="1">
      <c r="A1267" t="s">
        <v>87</v>
      </c>
      <c r="B1267">
        <v>30</v>
      </c>
      <c r="C1267" t="s">
        <v>116</v>
      </c>
      <c r="D1267">
        <v>756</v>
      </c>
      <c r="E1267" t="s">
        <v>1662</v>
      </c>
    </row>
    <row r="1268" spans="1:5" hidden="1">
      <c r="A1268" t="s">
        <v>87</v>
      </c>
      <c r="B1268">
        <v>30</v>
      </c>
      <c r="C1268" t="s">
        <v>117</v>
      </c>
      <c r="D1268">
        <v>756</v>
      </c>
      <c r="E1268" t="s">
        <v>1662</v>
      </c>
    </row>
    <row r="1269" spans="1:5" hidden="1">
      <c r="A1269" t="s">
        <v>87</v>
      </c>
      <c r="B1269">
        <v>30</v>
      </c>
      <c r="C1269" t="s">
        <v>118</v>
      </c>
      <c r="D1269">
        <v>756</v>
      </c>
      <c r="E1269" t="s">
        <v>1662</v>
      </c>
    </row>
    <row r="1270" spans="1:5" hidden="1">
      <c r="A1270" t="s">
        <v>454</v>
      </c>
      <c r="B1270">
        <v>30</v>
      </c>
      <c r="C1270" t="s">
        <v>455</v>
      </c>
      <c r="D1270">
        <v>84</v>
      </c>
      <c r="E1270" t="s">
        <v>1662</v>
      </c>
    </row>
    <row r="1271" spans="1:5" hidden="1">
      <c r="A1271" t="s">
        <v>454</v>
      </c>
      <c r="B1271">
        <v>30</v>
      </c>
      <c r="C1271" t="s">
        <v>456</v>
      </c>
      <c r="D1271">
        <v>270</v>
      </c>
      <c r="E1271" t="s">
        <v>1662</v>
      </c>
    </row>
    <row r="1272" spans="1:5" hidden="1">
      <c r="A1272" t="s">
        <v>79</v>
      </c>
      <c r="B1272">
        <v>30</v>
      </c>
      <c r="C1272" t="s">
        <v>329</v>
      </c>
      <c r="D1272">
        <v>1000</v>
      </c>
      <c r="E1272" t="s">
        <v>1662</v>
      </c>
    </row>
    <row r="1273" spans="1:5" hidden="1">
      <c r="A1273" t="s">
        <v>488</v>
      </c>
      <c r="B1273">
        <v>30</v>
      </c>
      <c r="C1273" t="s">
        <v>489</v>
      </c>
      <c r="D1273">
        <v>1200</v>
      </c>
      <c r="E1273" t="s">
        <v>1662</v>
      </c>
    </row>
    <row r="1274" spans="1:5" hidden="1">
      <c r="A1274" t="s">
        <v>313</v>
      </c>
      <c r="B1274">
        <v>30</v>
      </c>
      <c r="C1274" t="s">
        <v>314</v>
      </c>
      <c r="D1274">
        <v>1350</v>
      </c>
      <c r="E1274" t="s">
        <v>1662</v>
      </c>
    </row>
    <row r="1275" spans="1:5" hidden="1">
      <c r="A1275" t="s">
        <v>313</v>
      </c>
      <c r="B1275">
        <v>30</v>
      </c>
      <c r="C1275" t="s">
        <v>315</v>
      </c>
      <c r="D1275">
        <v>1350</v>
      </c>
      <c r="E1275" t="s">
        <v>1662</v>
      </c>
    </row>
    <row r="1276" spans="1:5" hidden="1">
      <c r="A1276" t="s">
        <v>313</v>
      </c>
      <c r="B1276">
        <v>30</v>
      </c>
      <c r="C1276" t="s">
        <v>316</v>
      </c>
      <c r="D1276">
        <v>2700</v>
      </c>
      <c r="E1276" t="s">
        <v>1662</v>
      </c>
    </row>
    <row r="1277" spans="1:5" hidden="1">
      <c r="A1277" t="s">
        <v>313</v>
      </c>
      <c r="B1277">
        <v>30</v>
      </c>
      <c r="C1277" t="s">
        <v>317</v>
      </c>
      <c r="D1277">
        <v>1350</v>
      </c>
      <c r="E1277" t="s">
        <v>1662</v>
      </c>
    </row>
    <row r="1278" spans="1:5" hidden="1">
      <c r="A1278" t="s">
        <v>313</v>
      </c>
      <c r="B1278">
        <v>30</v>
      </c>
      <c r="C1278" t="s">
        <v>318</v>
      </c>
      <c r="D1278">
        <v>1350</v>
      </c>
      <c r="E1278" t="s">
        <v>1662</v>
      </c>
    </row>
    <row r="1279" spans="1:5" hidden="1">
      <c r="A1279" t="s">
        <v>119</v>
      </c>
      <c r="B1279">
        <v>30</v>
      </c>
      <c r="C1279" t="s">
        <v>120</v>
      </c>
      <c r="D1279">
        <v>600</v>
      </c>
      <c r="E1279" t="s">
        <v>1662</v>
      </c>
    </row>
    <row r="1280" spans="1:5" hidden="1">
      <c r="A1280" t="s">
        <v>119</v>
      </c>
      <c r="B1280">
        <v>30</v>
      </c>
      <c r="C1280" t="s">
        <v>182</v>
      </c>
      <c r="D1280">
        <v>1060</v>
      </c>
      <c r="E1280" t="s">
        <v>1662</v>
      </c>
    </row>
    <row r="1281" spans="1:5" hidden="1">
      <c r="A1281" t="s">
        <v>163</v>
      </c>
      <c r="B1281">
        <v>30</v>
      </c>
      <c r="C1281" t="s">
        <v>384</v>
      </c>
      <c r="D1281">
        <v>1000</v>
      </c>
      <c r="E1281" t="s">
        <v>1662</v>
      </c>
    </row>
    <row r="1282" spans="1:5" hidden="1">
      <c r="A1282" t="s">
        <v>197</v>
      </c>
      <c r="B1282">
        <v>30</v>
      </c>
      <c r="C1282" t="s">
        <v>198</v>
      </c>
      <c r="D1282">
        <v>131</v>
      </c>
      <c r="E1282" t="s">
        <v>1662</v>
      </c>
    </row>
    <row r="1283" spans="1:5" hidden="1">
      <c r="A1283" t="s">
        <v>61</v>
      </c>
      <c r="B1283">
        <v>30</v>
      </c>
      <c r="C1283" t="s">
        <v>198</v>
      </c>
      <c r="D1283">
        <v>300</v>
      </c>
      <c r="E1283" t="s">
        <v>1662</v>
      </c>
    </row>
    <row r="1284" spans="1:5" hidden="1">
      <c r="A1284" t="s">
        <v>119</v>
      </c>
      <c r="B1284">
        <v>30</v>
      </c>
      <c r="C1284" t="s">
        <v>417</v>
      </c>
      <c r="D1284">
        <v>1000</v>
      </c>
      <c r="E1284" t="s">
        <v>1662</v>
      </c>
    </row>
    <row r="1285" spans="1:5" hidden="1">
      <c r="A1285" t="s">
        <v>97</v>
      </c>
      <c r="B1285">
        <v>30</v>
      </c>
      <c r="C1285" t="s">
        <v>121</v>
      </c>
      <c r="D1285">
        <v>500</v>
      </c>
      <c r="E1285" t="s">
        <v>1662</v>
      </c>
    </row>
    <row r="1286" spans="1:5" hidden="1">
      <c r="A1286" t="s">
        <v>418</v>
      </c>
      <c r="B1286">
        <v>30</v>
      </c>
      <c r="C1286" t="s">
        <v>183</v>
      </c>
      <c r="D1286">
        <v>1800</v>
      </c>
      <c r="E1286" t="s">
        <v>1662</v>
      </c>
    </row>
    <row r="1287" spans="1:5" hidden="1">
      <c r="A1287" t="s">
        <v>574</v>
      </c>
      <c r="B1287">
        <v>30</v>
      </c>
      <c r="C1287" t="s">
        <v>290</v>
      </c>
      <c r="D1287">
        <v>2700</v>
      </c>
      <c r="E1287" t="s">
        <v>1662</v>
      </c>
    </row>
    <row r="1288" spans="1:5" hidden="1">
      <c r="A1288" t="s">
        <v>574</v>
      </c>
      <c r="B1288">
        <v>30</v>
      </c>
      <c r="C1288" t="s">
        <v>575</v>
      </c>
      <c r="D1288">
        <v>2700</v>
      </c>
      <c r="E1288" t="s">
        <v>1662</v>
      </c>
    </row>
    <row r="1289" spans="1:5" hidden="1">
      <c r="A1289" t="s">
        <v>346</v>
      </c>
      <c r="B1289">
        <v>30</v>
      </c>
      <c r="C1289" t="s">
        <v>347</v>
      </c>
      <c r="D1289">
        <v>218</v>
      </c>
      <c r="E1289" t="s">
        <v>1662</v>
      </c>
    </row>
    <row r="1290" spans="1:5" hidden="1">
      <c r="A1290" t="s">
        <v>502</v>
      </c>
      <c r="B1290">
        <v>30</v>
      </c>
      <c r="C1290" t="s">
        <v>347</v>
      </c>
      <c r="D1290">
        <v>600</v>
      </c>
      <c r="E1290" t="s">
        <v>1662</v>
      </c>
    </row>
    <row r="1291" spans="1:5" hidden="1">
      <c r="A1291" t="s">
        <v>346</v>
      </c>
      <c r="B1291">
        <v>30</v>
      </c>
      <c r="C1291" t="s">
        <v>348</v>
      </c>
      <c r="D1291">
        <v>200</v>
      </c>
      <c r="E1291" t="s">
        <v>1662</v>
      </c>
    </row>
    <row r="1292" spans="1:5" hidden="1">
      <c r="A1292" t="s">
        <v>502</v>
      </c>
      <c r="B1292">
        <v>30</v>
      </c>
      <c r="C1292" t="s">
        <v>348</v>
      </c>
      <c r="D1292">
        <v>600</v>
      </c>
      <c r="E1292" t="s">
        <v>1662</v>
      </c>
    </row>
    <row r="1293" spans="1:5" hidden="1">
      <c r="A1293" t="s">
        <v>163</v>
      </c>
      <c r="B1293">
        <v>30</v>
      </c>
      <c r="C1293" t="s">
        <v>576</v>
      </c>
      <c r="D1293">
        <v>1220</v>
      </c>
      <c r="E1293" t="s">
        <v>1662</v>
      </c>
    </row>
    <row r="1294" spans="1:5" hidden="1">
      <c r="A1294" t="s">
        <v>163</v>
      </c>
      <c r="B1294">
        <v>30</v>
      </c>
      <c r="C1294" t="s">
        <v>184</v>
      </c>
      <c r="D1294">
        <v>660</v>
      </c>
      <c r="E1294" t="s">
        <v>1662</v>
      </c>
    </row>
    <row r="1295" spans="1:5" hidden="1">
      <c r="A1295" t="s">
        <v>163</v>
      </c>
      <c r="B1295">
        <v>30</v>
      </c>
      <c r="C1295" t="s">
        <v>185</v>
      </c>
      <c r="D1295">
        <v>800</v>
      </c>
      <c r="E1295" t="s">
        <v>1662</v>
      </c>
    </row>
    <row r="1296" spans="1:5" hidden="1">
      <c r="A1296" t="s">
        <v>163</v>
      </c>
      <c r="B1296">
        <v>30</v>
      </c>
      <c r="C1296" t="s">
        <v>186</v>
      </c>
      <c r="D1296">
        <v>630</v>
      </c>
      <c r="E1296" t="s">
        <v>1662</v>
      </c>
    </row>
    <row r="1297" spans="1:5" hidden="1">
      <c r="A1297" t="s">
        <v>5</v>
      </c>
      <c r="B1297">
        <v>30</v>
      </c>
      <c r="C1297" t="s">
        <v>187</v>
      </c>
      <c r="D1297">
        <v>1900</v>
      </c>
      <c r="E1297" t="s">
        <v>1662</v>
      </c>
    </row>
    <row r="1298" spans="1:5" hidden="1">
      <c r="A1298" t="s">
        <v>5</v>
      </c>
      <c r="B1298">
        <v>30</v>
      </c>
      <c r="C1298" t="s">
        <v>188</v>
      </c>
      <c r="D1298">
        <v>1900</v>
      </c>
      <c r="E1298" t="s">
        <v>1662</v>
      </c>
    </row>
    <row r="1299" spans="1:5" hidden="1">
      <c r="A1299" t="s">
        <v>5</v>
      </c>
      <c r="B1299">
        <v>30</v>
      </c>
      <c r="C1299" t="s">
        <v>81</v>
      </c>
      <c r="D1299">
        <v>700</v>
      </c>
      <c r="E1299" t="s">
        <v>1662</v>
      </c>
    </row>
    <row r="1300" spans="1:5" hidden="1">
      <c r="A1300" t="s">
        <v>82</v>
      </c>
      <c r="B1300">
        <v>30</v>
      </c>
      <c r="C1300" t="s">
        <v>83</v>
      </c>
      <c r="D1300">
        <v>2600</v>
      </c>
      <c r="E1300" t="s">
        <v>1662</v>
      </c>
    </row>
    <row r="1301" spans="1:5" hidden="1">
      <c r="A1301" t="s">
        <v>310</v>
      </c>
      <c r="B1301">
        <v>30</v>
      </c>
      <c r="C1301" t="s">
        <v>319</v>
      </c>
      <c r="D1301">
        <v>1000</v>
      </c>
      <c r="E1301" t="s">
        <v>1662</v>
      </c>
    </row>
    <row r="1302" spans="1:5" hidden="1">
      <c r="A1302" t="s">
        <v>454</v>
      </c>
      <c r="B1302">
        <v>30</v>
      </c>
      <c r="C1302" t="s">
        <v>459</v>
      </c>
      <c r="D1302">
        <v>230</v>
      </c>
      <c r="E1302" t="s">
        <v>1662</v>
      </c>
    </row>
    <row r="1303" spans="1:5" hidden="1">
      <c r="A1303" t="s">
        <v>454</v>
      </c>
      <c r="B1303">
        <v>30</v>
      </c>
      <c r="C1303" t="s">
        <v>463</v>
      </c>
      <c r="D1303">
        <v>30</v>
      </c>
      <c r="E1303" t="s">
        <v>1662</v>
      </c>
    </row>
    <row r="1304" spans="1:5" hidden="1">
      <c r="A1304" t="s">
        <v>574</v>
      </c>
      <c r="B1304">
        <v>30</v>
      </c>
      <c r="C1304" t="s">
        <v>349</v>
      </c>
      <c r="D1304">
        <v>2700</v>
      </c>
      <c r="E1304" t="s">
        <v>1662</v>
      </c>
    </row>
    <row r="1305" spans="1:5" hidden="1">
      <c r="A1305" t="s">
        <v>85</v>
      </c>
      <c r="B1305">
        <v>30</v>
      </c>
      <c r="C1305" t="s">
        <v>547</v>
      </c>
      <c r="D1305">
        <v>820</v>
      </c>
      <c r="E1305" t="s">
        <v>1662</v>
      </c>
    </row>
    <row r="1306" spans="1:5" hidden="1">
      <c r="A1306" t="s">
        <v>87</v>
      </c>
      <c r="B1306">
        <v>30</v>
      </c>
      <c r="C1306" t="s">
        <v>123</v>
      </c>
      <c r="D1306">
        <v>756</v>
      </c>
      <c r="E1306" t="s">
        <v>1662</v>
      </c>
    </row>
    <row r="1307" spans="1:5" hidden="1">
      <c r="A1307" t="s">
        <v>87</v>
      </c>
      <c r="B1307">
        <v>30</v>
      </c>
      <c r="C1307" t="s">
        <v>124</v>
      </c>
      <c r="D1307">
        <v>762</v>
      </c>
      <c r="E1307" t="s">
        <v>1662</v>
      </c>
    </row>
    <row r="1308" spans="1:5" hidden="1">
      <c r="A1308" t="s">
        <v>87</v>
      </c>
      <c r="B1308">
        <v>30</v>
      </c>
      <c r="C1308" t="s">
        <v>125</v>
      </c>
      <c r="D1308">
        <v>756</v>
      </c>
      <c r="E1308" t="s">
        <v>1662</v>
      </c>
    </row>
    <row r="1309" spans="1:5" hidden="1">
      <c r="A1309" t="s">
        <v>87</v>
      </c>
      <c r="B1309">
        <v>30</v>
      </c>
      <c r="C1309" t="s">
        <v>126</v>
      </c>
      <c r="D1309">
        <v>920</v>
      </c>
      <c r="E1309" t="s">
        <v>1662</v>
      </c>
    </row>
    <row r="1310" spans="1:5" hidden="1">
      <c r="A1310" t="s">
        <v>87</v>
      </c>
      <c r="B1310">
        <v>30</v>
      </c>
      <c r="C1310" t="s">
        <v>127</v>
      </c>
      <c r="D1310">
        <v>756</v>
      </c>
      <c r="E1310" t="s">
        <v>1662</v>
      </c>
    </row>
    <row r="1311" spans="1:5" hidden="1">
      <c r="A1311" t="s">
        <v>87</v>
      </c>
      <c r="B1311">
        <v>30</v>
      </c>
      <c r="C1311" t="s">
        <v>128</v>
      </c>
      <c r="D1311">
        <v>756</v>
      </c>
      <c r="E1311" t="s">
        <v>1662</v>
      </c>
    </row>
    <row r="1312" spans="1:5" hidden="1">
      <c r="A1312" t="s">
        <v>87</v>
      </c>
      <c r="B1312">
        <v>30</v>
      </c>
      <c r="C1312" t="s">
        <v>389</v>
      </c>
      <c r="D1312">
        <v>944</v>
      </c>
      <c r="E1312" t="s">
        <v>1662</v>
      </c>
    </row>
    <row r="1313" spans="1:5" hidden="1">
      <c r="A1313" t="s">
        <v>85</v>
      </c>
      <c r="B1313">
        <v>30</v>
      </c>
      <c r="C1313" t="s">
        <v>189</v>
      </c>
      <c r="D1313">
        <v>925</v>
      </c>
      <c r="E1313" t="s">
        <v>1662</v>
      </c>
    </row>
    <row r="1314" spans="1:5" hidden="1">
      <c r="A1314" t="s">
        <v>85</v>
      </c>
      <c r="B1314">
        <v>30</v>
      </c>
      <c r="C1314" t="s">
        <v>274</v>
      </c>
      <c r="D1314">
        <v>750</v>
      </c>
      <c r="E1314" t="s">
        <v>1662</v>
      </c>
    </row>
    <row r="1315" spans="1:5" hidden="1">
      <c r="A1315" t="s">
        <v>574</v>
      </c>
      <c r="B1315">
        <v>30</v>
      </c>
      <c r="C1315" t="s">
        <v>577</v>
      </c>
      <c r="D1315">
        <v>2700</v>
      </c>
      <c r="E1315" t="s">
        <v>1662</v>
      </c>
    </row>
    <row r="1316" spans="1:5" hidden="1">
      <c r="A1316" t="s">
        <v>133</v>
      </c>
      <c r="B1316">
        <v>30</v>
      </c>
      <c r="C1316" t="s">
        <v>422</v>
      </c>
      <c r="D1316">
        <v>4700</v>
      </c>
      <c r="E1316" t="s">
        <v>1662</v>
      </c>
    </row>
    <row r="1317" spans="1:5" hidden="1">
      <c r="A1317" t="s">
        <v>169</v>
      </c>
      <c r="B1317">
        <v>30</v>
      </c>
      <c r="C1317" t="s">
        <v>548</v>
      </c>
      <c r="D1317">
        <v>260</v>
      </c>
      <c r="E1317" t="s">
        <v>1662</v>
      </c>
    </row>
    <row r="1318" spans="1:5" hidden="1">
      <c r="A1318" t="s">
        <v>578</v>
      </c>
      <c r="B1318">
        <v>30</v>
      </c>
      <c r="C1318" t="s">
        <v>579</v>
      </c>
      <c r="D1318">
        <v>800</v>
      </c>
      <c r="E1318" t="s">
        <v>1662</v>
      </c>
    </row>
    <row r="1319" spans="1:5" hidden="1">
      <c r="A1319" t="s">
        <v>578</v>
      </c>
      <c r="B1319">
        <v>30</v>
      </c>
      <c r="C1319" t="s">
        <v>580</v>
      </c>
      <c r="D1319">
        <v>800</v>
      </c>
      <c r="E1319" t="s">
        <v>1662</v>
      </c>
    </row>
    <row r="1320" spans="1:5" hidden="1">
      <c r="A1320" t="s">
        <v>578</v>
      </c>
      <c r="B1320">
        <v>30</v>
      </c>
      <c r="C1320" t="s">
        <v>581</v>
      </c>
      <c r="D1320">
        <v>800</v>
      </c>
      <c r="E1320" t="s">
        <v>1662</v>
      </c>
    </row>
    <row r="1321" spans="1:5" hidden="1">
      <c r="A1321" t="s">
        <v>578</v>
      </c>
      <c r="B1321">
        <v>30</v>
      </c>
      <c r="C1321" t="s">
        <v>582</v>
      </c>
      <c r="D1321">
        <v>800</v>
      </c>
      <c r="E1321" t="s">
        <v>1662</v>
      </c>
    </row>
    <row r="1322" spans="1:5" hidden="1">
      <c r="A1322" t="s">
        <v>578</v>
      </c>
      <c r="B1322">
        <v>30</v>
      </c>
      <c r="C1322" t="s">
        <v>583</v>
      </c>
      <c r="D1322">
        <v>800</v>
      </c>
      <c r="E1322" t="s">
        <v>1662</v>
      </c>
    </row>
    <row r="1323" spans="1:5" hidden="1">
      <c r="A1323" t="s">
        <v>61</v>
      </c>
      <c r="B1323">
        <v>30</v>
      </c>
      <c r="C1323" t="s">
        <v>540</v>
      </c>
      <c r="D1323">
        <v>95</v>
      </c>
      <c r="E1323" t="s">
        <v>1662</v>
      </c>
    </row>
    <row r="1324" spans="1:5" hidden="1">
      <c r="A1324" t="s">
        <v>163</v>
      </c>
      <c r="B1324">
        <v>31</v>
      </c>
      <c r="C1324" t="s">
        <v>584</v>
      </c>
      <c r="D1324">
        <v>380</v>
      </c>
      <c r="E1324" t="s">
        <v>1662</v>
      </c>
    </row>
    <row r="1325" spans="1:5" hidden="1">
      <c r="A1325" t="s">
        <v>87</v>
      </c>
      <c r="B1325">
        <v>31</v>
      </c>
      <c r="C1325" t="s">
        <v>138</v>
      </c>
      <c r="D1325">
        <v>5</v>
      </c>
      <c r="E1325" t="s">
        <v>1662</v>
      </c>
    </row>
    <row r="1326" spans="1:5" hidden="1">
      <c r="A1326" t="s">
        <v>508</v>
      </c>
      <c r="B1326">
        <v>31</v>
      </c>
      <c r="C1326" t="s">
        <v>509</v>
      </c>
      <c r="D1326">
        <v>90</v>
      </c>
      <c r="E1326" t="s">
        <v>1662</v>
      </c>
    </row>
    <row r="1327" spans="1:5" hidden="1">
      <c r="A1327" t="s">
        <v>87</v>
      </c>
      <c r="B1327">
        <v>31</v>
      </c>
      <c r="C1327" t="s">
        <v>202</v>
      </c>
      <c r="D1327">
        <v>210</v>
      </c>
      <c r="E1327" t="s">
        <v>1662</v>
      </c>
    </row>
    <row r="1328" spans="1:5" hidden="1">
      <c r="A1328" t="s">
        <v>47</v>
      </c>
      <c r="B1328">
        <v>31</v>
      </c>
      <c r="C1328" t="s">
        <v>585</v>
      </c>
      <c r="D1328">
        <v>600</v>
      </c>
      <c r="E1328" t="s">
        <v>1662</v>
      </c>
    </row>
    <row r="1329" spans="1:5" hidden="1">
      <c r="A1329" t="s">
        <v>586</v>
      </c>
      <c r="B1329">
        <v>31</v>
      </c>
      <c r="C1329" t="s">
        <v>587</v>
      </c>
      <c r="D1329">
        <v>50</v>
      </c>
      <c r="E1329" t="s">
        <v>1662</v>
      </c>
    </row>
    <row r="1330" spans="1:5" hidden="1">
      <c r="A1330" t="s">
        <v>454</v>
      </c>
      <c r="B1330">
        <v>31</v>
      </c>
      <c r="C1330" t="s">
        <v>461</v>
      </c>
      <c r="D1330">
        <v>50</v>
      </c>
      <c r="E1330" t="s">
        <v>1662</v>
      </c>
    </row>
    <row r="1331" spans="1:5" hidden="1">
      <c r="A1331" t="s">
        <v>278</v>
      </c>
      <c r="B1331">
        <v>31</v>
      </c>
      <c r="C1331" t="s">
        <v>279</v>
      </c>
      <c r="D1331">
        <v>75</v>
      </c>
      <c r="E1331" t="s">
        <v>1662</v>
      </c>
    </row>
    <row r="1332" spans="1:5" hidden="1">
      <c r="A1332" t="s">
        <v>82</v>
      </c>
      <c r="B1332">
        <v>31</v>
      </c>
      <c r="C1332" t="s">
        <v>431</v>
      </c>
      <c r="D1332">
        <v>450</v>
      </c>
      <c r="E1332" t="s">
        <v>1662</v>
      </c>
    </row>
    <row r="1333" spans="1:5" hidden="1">
      <c r="A1333" t="s">
        <v>82</v>
      </c>
      <c r="B1333">
        <v>31</v>
      </c>
      <c r="C1333" t="s">
        <v>432</v>
      </c>
      <c r="D1333">
        <v>150</v>
      </c>
      <c r="E1333" t="s">
        <v>1662</v>
      </c>
    </row>
    <row r="1334" spans="1:5" hidden="1">
      <c r="A1334" t="s">
        <v>454</v>
      </c>
      <c r="B1334">
        <v>31</v>
      </c>
      <c r="C1334" t="s">
        <v>462</v>
      </c>
      <c r="D1334">
        <v>110</v>
      </c>
      <c r="E1334" t="s">
        <v>1662</v>
      </c>
    </row>
    <row r="1335" spans="1:5" hidden="1">
      <c r="A1335" t="s">
        <v>87</v>
      </c>
      <c r="B1335">
        <v>31</v>
      </c>
      <c r="C1335" t="s">
        <v>162</v>
      </c>
      <c r="D1335">
        <v>5</v>
      </c>
      <c r="E1335" t="s">
        <v>1662</v>
      </c>
    </row>
    <row r="1336" spans="1:5" hidden="1">
      <c r="A1336" t="s">
        <v>588</v>
      </c>
      <c r="B1336">
        <v>31</v>
      </c>
      <c r="C1336" t="s">
        <v>519</v>
      </c>
      <c r="D1336">
        <v>79</v>
      </c>
      <c r="E1336" t="s">
        <v>1662</v>
      </c>
    </row>
    <row r="1337" spans="1:5" hidden="1">
      <c r="A1337" t="s">
        <v>165</v>
      </c>
      <c r="B1337">
        <v>31</v>
      </c>
      <c r="C1337" t="s">
        <v>166</v>
      </c>
      <c r="D1337">
        <v>725</v>
      </c>
      <c r="E1337" t="s">
        <v>1662</v>
      </c>
    </row>
    <row r="1338" spans="1:5" hidden="1">
      <c r="A1338" t="s">
        <v>589</v>
      </c>
      <c r="B1338">
        <v>31</v>
      </c>
      <c r="C1338" t="s">
        <v>590</v>
      </c>
      <c r="D1338">
        <v>352</v>
      </c>
      <c r="E1338" t="s">
        <v>1662</v>
      </c>
    </row>
    <row r="1339" spans="1:5" hidden="1">
      <c r="A1339" t="s">
        <v>588</v>
      </c>
      <c r="B1339">
        <v>31</v>
      </c>
      <c r="C1339" t="s">
        <v>520</v>
      </c>
      <c r="D1339">
        <v>95</v>
      </c>
      <c r="E1339" t="s">
        <v>1662</v>
      </c>
    </row>
    <row r="1340" spans="1:5" hidden="1">
      <c r="A1340" t="s">
        <v>7</v>
      </c>
      <c r="B1340">
        <v>31</v>
      </c>
      <c r="C1340" t="s">
        <v>8</v>
      </c>
      <c r="D1340">
        <v>504</v>
      </c>
      <c r="E1340" t="s">
        <v>1662</v>
      </c>
    </row>
    <row r="1341" spans="1:5" hidden="1">
      <c r="A1341" t="s">
        <v>376</v>
      </c>
      <c r="B1341">
        <v>31</v>
      </c>
      <c r="C1341" t="s">
        <v>8</v>
      </c>
      <c r="D1341">
        <v>400</v>
      </c>
      <c r="E1341" t="s">
        <v>1662</v>
      </c>
    </row>
    <row r="1342" spans="1:5" hidden="1">
      <c r="A1342" t="s">
        <v>588</v>
      </c>
      <c r="B1342">
        <v>31</v>
      </c>
      <c r="C1342" t="s">
        <v>62</v>
      </c>
      <c r="D1342">
        <v>240</v>
      </c>
      <c r="E1342" t="s">
        <v>1662</v>
      </c>
    </row>
    <row r="1343" spans="1:5" hidden="1">
      <c r="A1343" t="s">
        <v>61</v>
      </c>
      <c r="B1343">
        <v>31</v>
      </c>
      <c r="C1343" t="s">
        <v>62</v>
      </c>
      <c r="D1343">
        <v>50</v>
      </c>
      <c r="E1343" t="s">
        <v>1662</v>
      </c>
    </row>
    <row r="1344" spans="1:5" hidden="1">
      <c r="A1344" t="s">
        <v>278</v>
      </c>
      <c r="B1344">
        <v>31</v>
      </c>
      <c r="C1344" t="s">
        <v>62</v>
      </c>
      <c r="D1344">
        <v>500</v>
      </c>
      <c r="E1344" t="s">
        <v>1662</v>
      </c>
    </row>
    <row r="1345" spans="1:5" hidden="1">
      <c r="A1345" t="s">
        <v>9</v>
      </c>
      <c r="B1345">
        <v>31</v>
      </c>
      <c r="C1345" t="s">
        <v>10</v>
      </c>
      <c r="D1345">
        <v>290</v>
      </c>
      <c r="E1345" t="s">
        <v>1662</v>
      </c>
    </row>
    <row r="1346" spans="1:5" hidden="1">
      <c r="A1346" t="s">
        <v>47</v>
      </c>
      <c r="B1346">
        <v>31</v>
      </c>
      <c r="C1346" t="s">
        <v>343</v>
      </c>
      <c r="D1346">
        <v>2500</v>
      </c>
      <c r="E1346" t="s">
        <v>1662</v>
      </c>
    </row>
    <row r="1347" spans="1:5" hidden="1">
      <c r="A1347" t="s">
        <v>109</v>
      </c>
      <c r="B1347">
        <v>31</v>
      </c>
      <c r="C1347" t="s">
        <v>110</v>
      </c>
      <c r="D1347">
        <v>1780</v>
      </c>
      <c r="E1347" t="s">
        <v>1662</v>
      </c>
    </row>
    <row r="1348" spans="1:5" hidden="1">
      <c r="A1348" t="s">
        <v>109</v>
      </c>
      <c r="B1348">
        <v>31</v>
      </c>
      <c r="C1348" t="s">
        <v>591</v>
      </c>
      <c r="D1348">
        <v>799</v>
      </c>
      <c r="E1348" t="s">
        <v>1662</v>
      </c>
    </row>
    <row r="1349" spans="1:5" hidden="1">
      <c r="A1349" t="s">
        <v>278</v>
      </c>
      <c r="B1349">
        <v>31</v>
      </c>
      <c r="C1349" t="s">
        <v>592</v>
      </c>
      <c r="D1349">
        <v>300</v>
      </c>
      <c r="E1349" t="s">
        <v>1662</v>
      </c>
    </row>
    <row r="1350" spans="1:5" hidden="1">
      <c r="A1350" t="s">
        <v>278</v>
      </c>
      <c r="B1350">
        <v>31</v>
      </c>
      <c r="C1350" t="s">
        <v>345</v>
      </c>
      <c r="D1350">
        <v>1500</v>
      </c>
      <c r="E1350" t="s">
        <v>1662</v>
      </c>
    </row>
    <row r="1351" spans="1:5" hidden="1">
      <c r="A1351" t="s">
        <v>9</v>
      </c>
      <c r="B1351">
        <v>31</v>
      </c>
      <c r="C1351" t="s">
        <v>75</v>
      </c>
      <c r="D1351">
        <v>1298</v>
      </c>
      <c r="E1351" t="s">
        <v>1662</v>
      </c>
    </row>
    <row r="1352" spans="1:5" hidden="1">
      <c r="A1352" t="s">
        <v>109</v>
      </c>
      <c r="B1352">
        <v>31</v>
      </c>
      <c r="C1352" t="s">
        <v>111</v>
      </c>
      <c r="D1352">
        <v>1680</v>
      </c>
      <c r="E1352" t="s">
        <v>1662</v>
      </c>
    </row>
    <row r="1353" spans="1:5" hidden="1">
      <c r="A1353" t="s">
        <v>109</v>
      </c>
      <c r="B1353">
        <v>31</v>
      </c>
      <c r="C1353" t="s">
        <v>309</v>
      </c>
      <c r="D1353">
        <v>550</v>
      </c>
      <c r="E1353" t="s">
        <v>1662</v>
      </c>
    </row>
    <row r="1354" spans="1:5" hidden="1">
      <c r="A1354" t="s">
        <v>109</v>
      </c>
      <c r="B1354">
        <v>31</v>
      </c>
      <c r="C1354" t="s">
        <v>76</v>
      </c>
      <c r="D1354">
        <v>550</v>
      </c>
      <c r="E1354" t="s">
        <v>1662</v>
      </c>
    </row>
    <row r="1355" spans="1:5" hidden="1">
      <c r="A1355" t="s">
        <v>593</v>
      </c>
      <c r="B1355">
        <v>31</v>
      </c>
      <c r="C1355" t="s">
        <v>594</v>
      </c>
      <c r="D1355">
        <v>15000</v>
      </c>
      <c r="E1355" t="s">
        <v>1662</v>
      </c>
    </row>
    <row r="1356" spans="1:5" hidden="1">
      <c r="A1356" t="s">
        <v>11</v>
      </c>
      <c r="B1356">
        <v>31</v>
      </c>
      <c r="C1356" t="s">
        <v>434</v>
      </c>
      <c r="D1356">
        <v>6200</v>
      </c>
      <c r="E1356" t="s">
        <v>1662</v>
      </c>
    </row>
    <row r="1357" spans="1:5" hidden="1">
      <c r="A1357" t="s">
        <v>11</v>
      </c>
      <c r="B1357">
        <v>31</v>
      </c>
      <c r="C1357" t="s">
        <v>487</v>
      </c>
      <c r="D1357">
        <v>6000</v>
      </c>
      <c r="E1357" t="s">
        <v>1662</v>
      </c>
    </row>
    <row r="1358" spans="1:5" hidden="1">
      <c r="A1358" t="s">
        <v>87</v>
      </c>
      <c r="B1358">
        <v>31</v>
      </c>
      <c r="C1358" t="s">
        <v>114</v>
      </c>
      <c r="D1358">
        <v>132</v>
      </c>
      <c r="E1358" t="s">
        <v>1662</v>
      </c>
    </row>
    <row r="1359" spans="1:5" hidden="1">
      <c r="A1359" t="s">
        <v>278</v>
      </c>
      <c r="B1359">
        <v>31</v>
      </c>
      <c r="C1359" t="s">
        <v>501</v>
      </c>
      <c r="D1359">
        <v>500</v>
      </c>
      <c r="E1359" t="s">
        <v>1662</v>
      </c>
    </row>
    <row r="1360" spans="1:5" hidden="1">
      <c r="A1360" t="s">
        <v>87</v>
      </c>
      <c r="B1360">
        <v>31</v>
      </c>
      <c r="C1360" t="s">
        <v>115</v>
      </c>
      <c r="D1360">
        <v>132</v>
      </c>
      <c r="E1360" t="s">
        <v>1662</v>
      </c>
    </row>
    <row r="1361" spans="1:5" hidden="1">
      <c r="A1361" t="s">
        <v>452</v>
      </c>
      <c r="B1361">
        <v>31</v>
      </c>
      <c r="C1361" t="s">
        <v>453</v>
      </c>
      <c r="D1361">
        <v>2500</v>
      </c>
      <c r="E1361" t="s">
        <v>1662</v>
      </c>
    </row>
    <row r="1362" spans="1:5" hidden="1">
      <c r="A1362" t="s">
        <v>101</v>
      </c>
      <c r="B1362">
        <v>31</v>
      </c>
      <c r="C1362" t="s">
        <v>78</v>
      </c>
      <c r="D1362">
        <v>490</v>
      </c>
      <c r="E1362" t="s">
        <v>1662</v>
      </c>
    </row>
    <row r="1363" spans="1:5" hidden="1">
      <c r="A1363" t="s">
        <v>87</v>
      </c>
      <c r="B1363">
        <v>31</v>
      </c>
      <c r="C1363" t="s">
        <v>116</v>
      </c>
      <c r="D1363">
        <v>132</v>
      </c>
      <c r="E1363" t="s">
        <v>1662</v>
      </c>
    </row>
    <row r="1364" spans="1:5" hidden="1">
      <c r="A1364" t="s">
        <v>87</v>
      </c>
      <c r="B1364">
        <v>31</v>
      </c>
      <c r="C1364" t="s">
        <v>117</v>
      </c>
      <c r="D1364">
        <v>132</v>
      </c>
      <c r="E1364" t="s">
        <v>1662</v>
      </c>
    </row>
    <row r="1365" spans="1:5" hidden="1">
      <c r="A1365" t="s">
        <v>87</v>
      </c>
      <c r="B1365">
        <v>31</v>
      </c>
      <c r="C1365" t="s">
        <v>118</v>
      </c>
      <c r="D1365">
        <v>132</v>
      </c>
      <c r="E1365" t="s">
        <v>1662</v>
      </c>
    </row>
    <row r="1366" spans="1:5" hidden="1">
      <c r="A1366" t="s">
        <v>586</v>
      </c>
      <c r="B1366">
        <v>31</v>
      </c>
      <c r="C1366" t="s">
        <v>595</v>
      </c>
      <c r="D1366">
        <v>50</v>
      </c>
      <c r="E1366" t="s">
        <v>1662</v>
      </c>
    </row>
    <row r="1367" spans="1:5" hidden="1">
      <c r="A1367" t="s">
        <v>165</v>
      </c>
      <c r="B1367">
        <v>31</v>
      </c>
      <c r="C1367" t="s">
        <v>80</v>
      </c>
      <c r="D1367">
        <v>450</v>
      </c>
      <c r="E1367" t="s">
        <v>1662</v>
      </c>
    </row>
    <row r="1368" spans="1:5" hidden="1">
      <c r="A1368" t="s">
        <v>79</v>
      </c>
      <c r="B1368">
        <v>31</v>
      </c>
      <c r="C1368" t="s">
        <v>80</v>
      </c>
      <c r="D1368">
        <v>200</v>
      </c>
      <c r="E1368" t="s">
        <v>1662</v>
      </c>
    </row>
    <row r="1369" spans="1:5" hidden="1">
      <c r="A1369" t="s">
        <v>79</v>
      </c>
      <c r="B1369">
        <v>31</v>
      </c>
      <c r="C1369" t="s">
        <v>311</v>
      </c>
      <c r="D1369">
        <v>2600</v>
      </c>
      <c r="E1369" t="s">
        <v>1662</v>
      </c>
    </row>
    <row r="1370" spans="1:5" hidden="1">
      <c r="A1370" t="s">
        <v>454</v>
      </c>
      <c r="B1370">
        <v>31</v>
      </c>
      <c r="C1370" t="s">
        <v>455</v>
      </c>
      <c r="D1370">
        <v>79</v>
      </c>
      <c r="E1370" t="s">
        <v>1662</v>
      </c>
    </row>
    <row r="1371" spans="1:5" hidden="1">
      <c r="A1371" t="s">
        <v>596</v>
      </c>
      <c r="B1371">
        <v>31</v>
      </c>
      <c r="C1371" t="s">
        <v>455</v>
      </c>
      <c r="D1371">
        <v>220</v>
      </c>
      <c r="E1371" t="s">
        <v>1662</v>
      </c>
    </row>
    <row r="1372" spans="1:5" hidden="1">
      <c r="A1372" t="s">
        <v>454</v>
      </c>
      <c r="B1372">
        <v>31</v>
      </c>
      <c r="C1372" t="s">
        <v>456</v>
      </c>
      <c r="D1372">
        <v>909</v>
      </c>
      <c r="E1372" t="s">
        <v>1662</v>
      </c>
    </row>
    <row r="1373" spans="1:5" hidden="1">
      <c r="A1373" t="s">
        <v>596</v>
      </c>
      <c r="B1373">
        <v>31</v>
      </c>
      <c r="C1373" t="s">
        <v>456</v>
      </c>
      <c r="D1373">
        <v>70</v>
      </c>
      <c r="E1373" t="s">
        <v>1662</v>
      </c>
    </row>
    <row r="1374" spans="1:5" hidden="1">
      <c r="A1374" t="s">
        <v>79</v>
      </c>
      <c r="B1374">
        <v>31</v>
      </c>
      <c r="C1374" t="s">
        <v>329</v>
      </c>
      <c r="D1374">
        <v>640</v>
      </c>
      <c r="E1374" t="s">
        <v>1662</v>
      </c>
    </row>
    <row r="1375" spans="1:5" hidden="1">
      <c r="A1375" t="s">
        <v>119</v>
      </c>
      <c r="B1375">
        <v>31</v>
      </c>
      <c r="C1375" t="s">
        <v>329</v>
      </c>
      <c r="D1375">
        <v>20</v>
      </c>
      <c r="E1375" t="s">
        <v>1662</v>
      </c>
    </row>
    <row r="1376" spans="1:5" hidden="1">
      <c r="A1376" t="s">
        <v>488</v>
      </c>
      <c r="B1376">
        <v>31</v>
      </c>
      <c r="C1376" t="s">
        <v>489</v>
      </c>
      <c r="D1376">
        <v>1320</v>
      </c>
      <c r="E1376" t="s">
        <v>1662</v>
      </c>
    </row>
    <row r="1377" spans="1:5" hidden="1">
      <c r="A1377" t="s">
        <v>119</v>
      </c>
      <c r="B1377">
        <v>31</v>
      </c>
      <c r="C1377" t="s">
        <v>120</v>
      </c>
      <c r="D1377">
        <v>600</v>
      </c>
      <c r="E1377" t="s">
        <v>1662</v>
      </c>
    </row>
    <row r="1378" spans="1:5" hidden="1">
      <c r="A1378" t="s">
        <v>588</v>
      </c>
      <c r="B1378">
        <v>31</v>
      </c>
      <c r="C1378" t="s">
        <v>198</v>
      </c>
      <c r="D1378">
        <v>29</v>
      </c>
      <c r="E1378" t="s">
        <v>1662</v>
      </c>
    </row>
    <row r="1379" spans="1:5" hidden="1">
      <c r="A1379" t="s">
        <v>61</v>
      </c>
      <c r="B1379">
        <v>31</v>
      </c>
      <c r="C1379" t="s">
        <v>198</v>
      </c>
      <c r="D1379">
        <v>284</v>
      </c>
      <c r="E1379" t="s">
        <v>1662</v>
      </c>
    </row>
    <row r="1380" spans="1:5" hidden="1">
      <c r="A1380" t="s">
        <v>119</v>
      </c>
      <c r="B1380">
        <v>31</v>
      </c>
      <c r="C1380" t="s">
        <v>417</v>
      </c>
      <c r="D1380">
        <v>800</v>
      </c>
      <c r="E1380" t="s">
        <v>1662</v>
      </c>
    </row>
    <row r="1381" spans="1:5" hidden="1">
      <c r="A1381" t="s">
        <v>346</v>
      </c>
      <c r="B1381">
        <v>31</v>
      </c>
      <c r="C1381" t="s">
        <v>347</v>
      </c>
      <c r="D1381">
        <v>130</v>
      </c>
      <c r="E1381" t="s">
        <v>1662</v>
      </c>
    </row>
    <row r="1382" spans="1:5" hidden="1">
      <c r="A1382" t="s">
        <v>5</v>
      </c>
      <c r="B1382">
        <v>31</v>
      </c>
      <c r="C1382" t="s">
        <v>187</v>
      </c>
      <c r="D1382">
        <v>340</v>
      </c>
      <c r="E1382" t="s">
        <v>1662</v>
      </c>
    </row>
    <row r="1383" spans="1:5" hidden="1">
      <c r="A1383" t="s">
        <v>5</v>
      </c>
      <c r="B1383">
        <v>31</v>
      </c>
      <c r="C1383" t="s">
        <v>188</v>
      </c>
      <c r="D1383">
        <v>340</v>
      </c>
      <c r="E1383" t="s">
        <v>1662</v>
      </c>
    </row>
    <row r="1384" spans="1:5" hidden="1">
      <c r="A1384" t="s">
        <v>326</v>
      </c>
      <c r="B1384">
        <v>31</v>
      </c>
      <c r="C1384" t="s">
        <v>597</v>
      </c>
      <c r="D1384">
        <v>216</v>
      </c>
      <c r="E1384" t="s">
        <v>1662</v>
      </c>
    </row>
    <row r="1385" spans="1:5" hidden="1">
      <c r="A1385" t="s">
        <v>454</v>
      </c>
      <c r="B1385">
        <v>31</v>
      </c>
      <c r="C1385" t="s">
        <v>459</v>
      </c>
      <c r="D1385">
        <v>260</v>
      </c>
      <c r="E1385" t="s">
        <v>1662</v>
      </c>
    </row>
    <row r="1386" spans="1:5" hidden="1">
      <c r="A1386" t="s">
        <v>133</v>
      </c>
      <c r="B1386">
        <v>31</v>
      </c>
      <c r="C1386" t="s">
        <v>526</v>
      </c>
      <c r="D1386">
        <v>800</v>
      </c>
      <c r="E1386" t="s">
        <v>1662</v>
      </c>
    </row>
    <row r="1387" spans="1:5" hidden="1">
      <c r="A1387" t="s">
        <v>412</v>
      </c>
      <c r="B1387">
        <v>31</v>
      </c>
      <c r="C1387" t="s">
        <v>526</v>
      </c>
      <c r="D1387">
        <v>100</v>
      </c>
      <c r="E1387" t="s">
        <v>1662</v>
      </c>
    </row>
    <row r="1388" spans="1:5" hidden="1">
      <c r="A1388" t="s">
        <v>593</v>
      </c>
      <c r="B1388">
        <v>31</v>
      </c>
      <c r="C1388" t="s">
        <v>598</v>
      </c>
      <c r="D1388">
        <v>2420</v>
      </c>
      <c r="E1388" t="s">
        <v>1662</v>
      </c>
    </row>
    <row r="1389" spans="1:5" hidden="1">
      <c r="A1389" t="s">
        <v>87</v>
      </c>
      <c r="B1389">
        <v>31</v>
      </c>
      <c r="C1389" t="s">
        <v>123</v>
      </c>
      <c r="D1389">
        <v>132</v>
      </c>
      <c r="E1389" t="s">
        <v>1662</v>
      </c>
    </row>
    <row r="1390" spans="1:5" hidden="1">
      <c r="A1390" t="s">
        <v>87</v>
      </c>
      <c r="B1390">
        <v>31</v>
      </c>
      <c r="C1390" t="s">
        <v>124</v>
      </c>
      <c r="D1390">
        <v>132</v>
      </c>
      <c r="E1390" t="s">
        <v>1662</v>
      </c>
    </row>
    <row r="1391" spans="1:5" hidden="1">
      <c r="A1391" t="s">
        <v>87</v>
      </c>
      <c r="B1391">
        <v>31</v>
      </c>
      <c r="C1391" t="s">
        <v>125</v>
      </c>
      <c r="D1391">
        <v>132</v>
      </c>
      <c r="E1391" t="s">
        <v>1662</v>
      </c>
    </row>
    <row r="1392" spans="1:5" hidden="1">
      <c r="A1392" t="s">
        <v>87</v>
      </c>
      <c r="B1392">
        <v>31</v>
      </c>
      <c r="C1392" t="s">
        <v>126</v>
      </c>
      <c r="D1392">
        <v>350</v>
      </c>
      <c r="E1392" t="s">
        <v>1662</v>
      </c>
    </row>
    <row r="1393" spans="1:5" hidden="1">
      <c r="A1393" t="s">
        <v>87</v>
      </c>
      <c r="B1393">
        <v>31</v>
      </c>
      <c r="C1393" t="s">
        <v>127</v>
      </c>
      <c r="D1393">
        <v>132</v>
      </c>
      <c r="E1393" t="s">
        <v>1662</v>
      </c>
    </row>
    <row r="1394" spans="1:5" hidden="1">
      <c r="A1394" t="s">
        <v>87</v>
      </c>
      <c r="B1394">
        <v>31</v>
      </c>
      <c r="C1394" t="s">
        <v>128</v>
      </c>
      <c r="D1394">
        <v>132</v>
      </c>
      <c r="E1394" t="s">
        <v>1662</v>
      </c>
    </row>
    <row r="1395" spans="1:5" hidden="1">
      <c r="A1395" t="s">
        <v>87</v>
      </c>
      <c r="B1395">
        <v>31</v>
      </c>
      <c r="C1395" t="s">
        <v>389</v>
      </c>
      <c r="D1395">
        <v>140</v>
      </c>
      <c r="E1395" t="s">
        <v>1662</v>
      </c>
    </row>
    <row r="1396" spans="1:5" hidden="1">
      <c r="A1396" t="s">
        <v>85</v>
      </c>
      <c r="B1396">
        <v>31</v>
      </c>
      <c r="C1396" t="s">
        <v>189</v>
      </c>
      <c r="D1396">
        <v>200</v>
      </c>
      <c r="E1396" t="s">
        <v>1662</v>
      </c>
    </row>
    <row r="1397" spans="1:5" hidden="1">
      <c r="A1397" t="s">
        <v>85</v>
      </c>
      <c r="B1397">
        <v>31</v>
      </c>
      <c r="C1397" t="s">
        <v>274</v>
      </c>
      <c r="D1397">
        <v>168</v>
      </c>
      <c r="E1397" t="s">
        <v>1662</v>
      </c>
    </row>
    <row r="1398" spans="1:5" hidden="1">
      <c r="A1398" t="s">
        <v>133</v>
      </c>
      <c r="B1398">
        <v>31</v>
      </c>
      <c r="C1398" t="s">
        <v>422</v>
      </c>
      <c r="D1398">
        <v>2600</v>
      </c>
      <c r="E1398" t="s">
        <v>1662</v>
      </c>
    </row>
    <row r="1399" spans="1:5" hidden="1">
      <c r="A1399" t="s">
        <v>89</v>
      </c>
      <c r="B1399">
        <v>31</v>
      </c>
      <c r="C1399" t="s">
        <v>599</v>
      </c>
      <c r="D1399">
        <v>900</v>
      </c>
      <c r="E1399" t="s">
        <v>1662</v>
      </c>
    </row>
    <row r="1400" spans="1:5" hidden="1">
      <c r="A1400" t="s">
        <v>151</v>
      </c>
      <c r="B1400">
        <v>31</v>
      </c>
      <c r="C1400" t="s">
        <v>193</v>
      </c>
      <c r="D1400">
        <v>88</v>
      </c>
      <c r="E1400" t="s">
        <v>1662</v>
      </c>
    </row>
    <row r="1401" spans="1:5" hidden="1">
      <c r="A1401" t="s">
        <v>322</v>
      </c>
      <c r="B1401">
        <v>31</v>
      </c>
      <c r="C1401" t="s">
        <v>600</v>
      </c>
      <c r="D1401">
        <v>400</v>
      </c>
      <c r="E1401" t="s">
        <v>1662</v>
      </c>
    </row>
    <row r="1402" spans="1:5" hidden="1">
      <c r="A1402" t="s">
        <v>101</v>
      </c>
      <c r="B1402">
        <v>31</v>
      </c>
      <c r="C1402" t="s">
        <v>129</v>
      </c>
      <c r="D1402">
        <v>160</v>
      </c>
      <c r="E1402" t="s">
        <v>1662</v>
      </c>
    </row>
    <row r="1403" spans="1:5" hidden="1">
      <c r="A1403" t="s">
        <v>79</v>
      </c>
      <c r="B1403">
        <v>31</v>
      </c>
      <c r="C1403" t="s">
        <v>601</v>
      </c>
      <c r="D1403">
        <v>250</v>
      </c>
      <c r="E1403" t="s">
        <v>1662</v>
      </c>
    </row>
    <row r="1404" spans="1:5" hidden="1">
      <c r="A1404" t="s">
        <v>79</v>
      </c>
      <c r="B1404">
        <v>31</v>
      </c>
      <c r="C1404" t="s">
        <v>602</v>
      </c>
      <c r="D1404">
        <v>250</v>
      </c>
      <c r="E1404" t="s">
        <v>1662</v>
      </c>
    </row>
    <row r="1405" spans="1:5" hidden="1">
      <c r="A1405" t="s">
        <v>61</v>
      </c>
      <c r="B1405">
        <v>31</v>
      </c>
      <c r="C1405" t="s">
        <v>603</v>
      </c>
      <c r="D1405">
        <v>95</v>
      </c>
      <c r="E1405" t="s">
        <v>1662</v>
      </c>
    </row>
    <row r="1406" spans="1:5" hidden="1">
      <c r="A1406" t="s">
        <v>278</v>
      </c>
      <c r="B1406">
        <v>31</v>
      </c>
      <c r="C1406" t="s">
        <v>339</v>
      </c>
      <c r="D1406">
        <v>400</v>
      </c>
      <c r="E1406" t="s">
        <v>1662</v>
      </c>
    </row>
    <row r="1407" spans="1:5" hidden="1">
      <c r="A1407" t="s">
        <v>9</v>
      </c>
      <c r="B1407">
        <v>31</v>
      </c>
      <c r="C1407" t="s">
        <v>271</v>
      </c>
      <c r="D1407">
        <v>4500</v>
      </c>
      <c r="E1407" t="s">
        <v>1662</v>
      </c>
    </row>
    <row r="1408" spans="1:5" hidden="1">
      <c r="A1408" t="s">
        <v>9</v>
      </c>
      <c r="B1408">
        <v>31</v>
      </c>
      <c r="C1408" t="s">
        <v>173</v>
      </c>
      <c r="D1408">
        <v>5700</v>
      </c>
      <c r="E1408" t="s">
        <v>1662</v>
      </c>
    </row>
    <row r="1409" spans="1:5" hidden="1">
      <c r="A1409" t="s">
        <v>9</v>
      </c>
      <c r="B1409">
        <v>31</v>
      </c>
      <c r="C1409" t="s">
        <v>75</v>
      </c>
      <c r="D1409">
        <v>175</v>
      </c>
      <c r="E1409" t="s">
        <v>1662</v>
      </c>
    </row>
    <row r="1410" spans="1:5" hidden="1">
      <c r="A1410" t="s">
        <v>9</v>
      </c>
      <c r="B1410">
        <v>31</v>
      </c>
      <c r="C1410" t="s">
        <v>474</v>
      </c>
      <c r="D1410">
        <v>795</v>
      </c>
      <c r="E1410" t="s">
        <v>1662</v>
      </c>
    </row>
    <row r="1411" spans="1:5" hidden="1">
      <c r="A1411" t="s">
        <v>9</v>
      </c>
      <c r="B1411">
        <v>31</v>
      </c>
      <c r="C1411" t="s">
        <v>476</v>
      </c>
      <c r="D1411">
        <v>1985</v>
      </c>
      <c r="E1411" t="s">
        <v>1662</v>
      </c>
    </row>
    <row r="1412" spans="1:5" hidden="1">
      <c r="A1412" t="s">
        <v>11</v>
      </c>
      <c r="B1412">
        <v>31</v>
      </c>
      <c r="C1412" t="s">
        <v>29</v>
      </c>
      <c r="D1412">
        <v>2000</v>
      </c>
      <c r="E1412" t="s">
        <v>1662</v>
      </c>
    </row>
    <row r="1413" spans="1:5" hidden="1">
      <c r="A1413" t="s">
        <v>61</v>
      </c>
      <c r="B1413">
        <v>31</v>
      </c>
      <c r="C1413" t="s">
        <v>198</v>
      </c>
      <c r="D1413">
        <v>1</v>
      </c>
      <c r="E1413" t="s">
        <v>1662</v>
      </c>
    </row>
    <row r="1414" spans="1:5" hidden="1">
      <c r="A1414" t="s">
        <v>346</v>
      </c>
      <c r="B1414">
        <v>31</v>
      </c>
      <c r="C1414" t="s">
        <v>347</v>
      </c>
      <c r="D1414">
        <v>272</v>
      </c>
      <c r="E1414" t="s">
        <v>1662</v>
      </c>
    </row>
    <row r="1415" spans="1:5" hidden="1">
      <c r="A1415" t="s">
        <v>346</v>
      </c>
      <c r="B1415">
        <v>31</v>
      </c>
      <c r="C1415" t="s">
        <v>348</v>
      </c>
      <c r="D1415">
        <v>500</v>
      </c>
      <c r="E1415" t="s">
        <v>1662</v>
      </c>
    </row>
    <row r="1416" spans="1:5" hidden="1">
      <c r="A1416" t="s">
        <v>109</v>
      </c>
      <c r="B1416">
        <v>31</v>
      </c>
      <c r="C1416" t="s">
        <v>111</v>
      </c>
      <c r="D1416">
        <v>20</v>
      </c>
      <c r="E1416" t="s">
        <v>1662</v>
      </c>
    </row>
    <row r="1417" spans="1:5" hidden="1">
      <c r="A1417" t="s">
        <v>79</v>
      </c>
      <c r="B1417">
        <v>31</v>
      </c>
      <c r="C1417" t="s">
        <v>311</v>
      </c>
      <c r="D1417">
        <v>100</v>
      </c>
      <c r="E1417" t="s">
        <v>1662</v>
      </c>
    </row>
    <row r="1418" spans="1:5" hidden="1">
      <c r="A1418" t="s">
        <v>79</v>
      </c>
      <c r="B1418">
        <v>31</v>
      </c>
      <c r="C1418" t="s">
        <v>329</v>
      </c>
      <c r="D1418">
        <v>500</v>
      </c>
      <c r="E1418" t="s">
        <v>1662</v>
      </c>
    </row>
    <row r="1419" spans="1:5" hidden="1">
      <c r="A1419" t="s">
        <v>9</v>
      </c>
      <c r="B1419">
        <v>31</v>
      </c>
      <c r="C1419" t="s">
        <v>68</v>
      </c>
      <c r="D1419">
        <v>20</v>
      </c>
      <c r="E1419" t="s">
        <v>1662</v>
      </c>
    </row>
    <row r="1420" spans="1:5" hidden="1">
      <c r="A1420" t="s">
        <v>9</v>
      </c>
      <c r="B1420">
        <v>31</v>
      </c>
      <c r="C1420" t="s">
        <v>69</v>
      </c>
      <c r="D1420">
        <v>20</v>
      </c>
      <c r="E1420" t="s">
        <v>1662</v>
      </c>
    </row>
    <row r="1421" spans="1:5" hidden="1">
      <c r="A1421" t="s">
        <v>9</v>
      </c>
      <c r="B1421">
        <v>31</v>
      </c>
      <c r="C1421" t="s">
        <v>70</v>
      </c>
      <c r="D1421">
        <v>1</v>
      </c>
      <c r="E1421" t="s">
        <v>1662</v>
      </c>
    </row>
    <row r="1422" spans="1:5" hidden="1">
      <c r="A1422" t="s">
        <v>197</v>
      </c>
      <c r="B1422">
        <v>31</v>
      </c>
      <c r="C1422" t="s">
        <v>198</v>
      </c>
      <c r="D1422">
        <v>82</v>
      </c>
      <c r="E1422" t="s">
        <v>1662</v>
      </c>
    </row>
    <row r="1423" spans="1:5" hidden="1">
      <c r="A1423" t="s">
        <v>9</v>
      </c>
      <c r="B1423">
        <v>31</v>
      </c>
      <c r="C1423" t="s">
        <v>10</v>
      </c>
      <c r="D1423">
        <v>95</v>
      </c>
      <c r="E1423" t="s">
        <v>1662</v>
      </c>
    </row>
    <row r="1424" spans="1:5" hidden="1">
      <c r="A1424" t="s">
        <v>9</v>
      </c>
      <c r="B1424">
        <v>31</v>
      </c>
      <c r="C1424" t="s">
        <v>76</v>
      </c>
      <c r="D1424">
        <v>300</v>
      </c>
      <c r="E1424" t="s">
        <v>1662</v>
      </c>
    </row>
    <row r="1425" spans="1:5" hidden="1">
      <c r="A1425" t="s">
        <v>101</v>
      </c>
      <c r="B1425">
        <v>31</v>
      </c>
      <c r="C1425" t="s">
        <v>78</v>
      </c>
      <c r="D1425">
        <v>110</v>
      </c>
      <c r="E1425" t="s">
        <v>1662</v>
      </c>
    </row>
    <row r="1426" spans="1:5" hidden="1">
      <c r="A1426" t="s">
        <v>97</v>
      </c>
      <c r="B1426">
        <v>31</v>
      </c>
      <c r="C1426" t="s">
        <v>1721</v>
      </c>
      <c r="D1426">
        <v>2500</v>
      </c>
      <c r="E1426" t="s">
        <v>1662</v>
      </c>
    </row>
    <row r="1427" spans="1:5" hidden="1">
      <c r="A1427" t="s">
        <v>97</v>
      </c>
      <c r="B1427">
        <v>31</v>
      </c>
      <c r="C1427" t="s">
        <v>1722</v>
      </c>
      <c r="D1427">
        <v>2000</v>
      </c>
      <c r="E1427" t="s">
        <v>1662</v>
      </c>
    </row>
    <row r="1428" spans="1:5" hidden="1">
      <c r="A1428" t="s">
        <v>278</v>
      </c>
      <c r="B1428">
        <v>31</v>
      </c>
      <c r="C1428" t="s">
        <v>520</v>
      </c>
      <c r="D1428">
        <v>30</v>
      </c>
      <c r="E1428" t="s">
        <v>1662</v>
      </c>
    </row>
    <row r="1429" spans="1:5" hidden="1">
      <c r="A1429" t="s">
        <v>9</v>
      </c>
      <c r="B1429">
        <v>31</v>
      </c>
      <c r="C1429" t="s">
        <v>69</v>
      </c>
      <c r="D1429">
        <v>36</v>
      </c>
      <c r="E1429" t="s">
        <v>1662</v>
      </c>
    </row>
    <row r="1430" spans="1:5" hidden="1">
      <c r="A1430" t="s">
        <v>502</v>
      </c>
      <c r="B1430">
        <v>31</v>
      </c>
      <c r="C1430" t="s">
        <v>347</v>
      </c>
      <c r="D1430">
        <v>100</v>
      </c>
      <c r="E1430" t="s">
        <v>1662</v>
      </c>
    </row>
    <row r="1431" spans="1:5" hidden="1">
      <c r="A1431" t="s">
        <v>87</v>
      </c>
      <c r="B1431">
        <v>31</v>
      </c>
      <c r="C1431" t="s">
        <v>199</v>
      </c>
      <c r="D1431">
        <v>51</v>
      </c>
      <c r="E1431" t="s">
        <v>1662</v>
      </c>
    </row>
    <row r="1432" spans="1:5" hidden="1">
      <c r="A1432" t="s">
        <v>11</v>
      </c>
      <c r="B1432">
        <v>31</v>
      </c>
      <c r="C1432" t="s">
        <v>30</v>
      </c>
      <c r="D1432">
        <v>47</v>
      </c>
      <c r="E1432" t="s">
        <v>1662</v>
      </c>
    </row>
    <row r="1433" spans="1:5" hidden="1">
      <c r="A1433" t="s">
        <v>11</v>
      </c>
      <c r="B1433">
        <v>31</v>
      </c>
      <c r="C1433" t="s">
        <v>36</v>
      </c>
      <c r="D1433">
        <v>47</v>
      </c>
      <c r="E1433" t="s">
        <v>1662</v>
      </c>
    </row>
    <row r="1434" spans="1:5" hidden="1">
      <c r="A1434" t="s">
        <v>11</v>
      </c>
      <c r="B1434">
        <v>31</v>
      </c>
      <c r="C1434" t="s">
        <v>37</v>
      </c>
      <c r="D1434">
        <v>250</v>
      </c>
      <c r="E1434" t="s">
        <v>1662</v>
      </c>
    </row>
    <row r="1435" spans="1:5" hidden="1">
      <c r="A1435" t="s">
        <v>278</v>
      </c>
      <c r="B1435">
        <v>31</v>
      </c>
      <c r="C1435" t="s">
        <v>1723</v>
      </c>
      <c r="D1435">
        <v>69</v>
      </c>
      <c r="E1435" t="s">
        <v>1662</v>
      </c>
    </row>
    <row r="1436" spans="1:5" hidden="1">
      <c r="A1436" t="s">
        <v>278</v>
      </c>
      <c r="B1436">
        <v>31</v>
      </c>
      <c r="C1436" t="s">
        <v>519</v>
      </c>
      <c r="D1436">
        <v>49</v>
      </c>
      <c r="E1436" t="s">
        <v>1662</v>
      </c>
    </row>
    <row r="1437" spans="1:5" hidden="1">
      <c r="A1437" t="s">
        <v>278</v>
      </c>
      <c r="B1437">
        <v>31</v>
      </c>
      <c r="C1437" t="s">
        <v>339</v>
      </c>
      <c r="D1437">
        <v>600</v>
      </c>
      <c r="E1437" t="s">
        <v>1662</v>
      </c>
    </row>
    <row r="1438" spans="1:5" hidden="1">
      <c r="A1438" t="s">
        <v>47</v>
      </c>
      <c r="B1438">
        <v>31</v>
      </c>
      <c r="C1438" t="s">
        <v>343</v>
      </c>
      <c r="D1438">
        <v>2500</v>
      </c>
      <c r="E1438" t="s">
        <v>1662</v>
      </c>
    </row>
    <row r="1439" spans="1:5" hidden="1">
      <c r="A1439" t="s">
        <v>9</v>
      </c>
      <c r="B1439">
        <v>31</v>
      </c>
      <c r="C1439" t="s">
        <v>67</v>
      </c>
      <c r="D1439">
        <v>1480</v>
      </c>
      <c r="E1439" t="s">
        <v>1662</v>
      </c>
    </row>
    <row r="1440" spans="1:5" hidden="1">
      <c r="A1440" t="s">
        <v>9</v>
      </c>
      <c r="B1440">
        <v>31</v>
      </c>
      <c r="C1440" t="s">
        <v>68</v>
      </c>
      <c r="D1440">
        <v>880</v>
      </c>
      <c r="E1440" t="s">
        <v>1662</v>
      </c>
    </row>
    <row r="1441" spans="1:5" hidden="1">
      <c r="A1441" t="s">
        <v>9</v>
      </c>
      <c r="B1441">
        <v>31</v>
      </c>
      <c r="C1441" t="s">
        <v>69</v>
      </c>
      <c r="D1441">
        <v>880</v>
      </c>
      <c r="E1441" t="s">
        <v>1662</v>
      </c>
    </row>
    <row r="1442" spans="1:5" hidden="1">
      <c r="A1442" t="s">
        <v>9</v>
      </c>
      <c r="B1442">
        <v>31</v>
      </c>
      <c r="C1442" t="s">
        <v>70</v>
      </c>
      <c r="D1442">
        <v>899</v>
      </c>
      <c r="E1442" t="s">
        <v>1662</v>
      </c>
    </row>
    <row r="1443" spans="1:5" hidden="1">
      <c r="A1443" t="s">
        <v>9</v>
      </c>
      <c r="B1443">
        <v>31</v>
      </c>
      <c r="C1443" t="s">
        <v>71</v>
      </c>
      <c r="D1443">
        <v>145</v>
      </c>
      <c r="E1443" t="s">
        <v>1662</v>
      </c>
    </row>
    <row r="1444" spans="1:5" hidden="1">
      <c r="A1444" t="s">
        <v>9</v>
      </c>
      <c r="B1444">
        <v>31</v>
      </c>
      <c r="C1444" t="s">
        <v>271</v>
      </c>
      <c r="D1444">
        <v>5</v>
      </c>
      <c r="E1444" t="s">
        <v>1662</v>
      </c>
    </row>
    <row r="1445" spans="1:5" hidden="1">
      <c r="A1445" t="s">
        <v>9</v>
      </c>
      <c r="B1445">
        <v>31</v>
      </c>
      <c r="C1445" t="s">
        <v>75</v>
      </c>
      <c r="D1445">
        <v>273</v>
      </c>
      <c r="E1445" t="s">
        <v>1662</v>
      </c>
    </row>
    <row r="1446" spans="1:5" hidden="1">
      <c r="A1446" t="s">
        <v>11</v>
      </c>
      <c r="B1446">
        <v>31</v>
      </c>
      <c r="C1446" t="s">
        <v>407</v>
      </c>
      <c r="D1446">
        <v>11000</v>
      </c>
      <c r="E1446" t="s">
        <v>1662</v>
      </c>
    </row>
    <row r="1447" spans="1:5" hidden="1">
      <c r="A1447" t="s">
        <v>11</v>
      </c>
      <c r="B1447">
        <v>31</v>
      </c>
      <c r="C1447" t="s">
        <v>20</v>
      </c>
      <c r="D1447">
        <v>3500</v>
      </c>
      <c r="E1447" t="s">
        <v>1662</v>
      </c>
    </row>
    <row r="1448" spans="1:5" hidden="1">
      <c r="A1448" t="s">
        <v>11</v>
      </c>
      <c r="B1448">
        <v>31</v>
      </c>
      <c r="C1448" t="s">
        <v>1724</v>
      </c>
      <c r="D1448">
        <v>2500</v>
      </c>
      <c r="E1448" t="s">
        <v>1662</v>
      </c>
    </row>
    <row r="1449" spans="1:5" hidden="1">
      <c r="A1449" t="s">
        <v>11</v>
      </c>
      <c r="B1449">
        <v>31</v>
      </c>
      <c r="C1449" t="s">
        <v>25</v>
      </c>
      <c r="D1449">
        <v>902</v>
      </c>
      <c r="E1449" t="s">
        <v>1662</v>
      </c>
    </row>
    <row r="1450" spans="1:5" hidden="1">
      <c r="A1450" t="s">
        <v>11</v>
      </c>
      <c r="B1450">
        <v>31</v>
      </c>
      <c r="C1450" t="s">
        <v>27</v>
      </c>
      <c r="D1450">
        <v>4000</v>
      </c>
      <c r="E1450" t="s">
        <v>1662</v>
      </c>
    </row>
    <row r="1451" spans="1:5" hidden="1">
      <c r="A1451" t="s">
        <v>11</v>
      </c>
      <c r="B1451">
        <v>31</v>
      </c>
      <c r="C1451" t="s">
        <v>30</v>
      </c>
      <c r="D1451">
        <v>200</v>
      </c>
      <c r="E1451" t="s">
        <v>1662</v>
      </c>
    </row>
    <row r="1452" spans="1:5" hidden="1">
      <c r="A1452" t="s">
        <v>11</v>
      </c>
      <c r="B1452">
        <v>31</v>
      </c>
      <c r="C1452" t="s">
        <v>36</v>
      </c>
      <c r="D1452">
        <v>200</v>
      </c>
      <c r="E1452" t="s">
        <v>1662</v>
      </c>
    </row>
    <row r="1453" spans="1:5" hidden="1">
      <c r="A1453" t="s">
        <v>11</v>
      </c>
      <c r="B1453">
        <v>31</v>
      </c>
      <c r="C1453" t="s">
        <v>37</v>
      </c>
      <c r="D1453">
        <v>900</v>
      </c>
      <c r="E1453" t="s">
        <v>1662</v>
      </c>
    </row>
    <row r="1454" spans="1:5" hidden="1">
      <c r="A1454" t="s">
        <v>344</v>
      </c>
      <c r="B1454">
        <v>31</v>
      </c>
      <c r="C1454" t="s">
        <v>487</v>
      </c>
      <c r="D1454">
        <v>5000</v>
      </c>
      <c r="E1454" t="s">
        <v>1662</v>
      </c>
    </row>
    <row r="1455" spans="1:5" hidden="1">
      <c r="A1455" t="s">
        <v>524</v>
      </c>
      <c r="B1455">
        <v>31</v>
      </c>
      <c r="C1455" t="s">
        <v>525</v>
      </c>
      <c r="D1455">
        <v>2000</v>
      </c>
      <c r="E1455" t="s">
        <v>1662</v>
      </c>
    </row>
    <row r="1456" spans="1:5" hidden="1">
      <c r="A1456" t="s">
        <v>524</v>
      </c>
      <c r="B1456">
        <v>31</v>
      </c>
      <c r="C1456" t="s">
        <v>1725</v>
      </c>
      <c r="D1456">
        <v>1600</v>
      </c>
      <c r="E1456" t="s">
        <v>1662</v>
      </c>
    </row>
    <row r="1457" spans="1:5" hidden="1">
      <c r="A1457" t="s">
        <v>502</v>
      </c>
      <c r="B1457">
        <v>31</v>
      </c>
      <c r="C1457" t="s">
        <v>347</v>
      </c>
      <c r="D1457">
        <v>100</v>
      </c>
      <c r="E1457" t="s">
        <v>1662</v>
      </c>
    </row>
    <row r="1458" spans="1:5" hidden="1">
      <c r="A1458" t="s">
        <v>346</v>
      </c>
      <c r="B1458">
        <v>31</v>
      </c>
      <c r="C1458" t="s">
        <v>348</v>
      </c>
      <c r="D1458">
        <v>293</v>
      </c>
      <c r="E1458" t="s">
        <v>1662</v>
      </c>
    </row>
    <row r="1459" spans="1:5" hidden="1">
      <c r="A1459" t="s">
        <v>502</v>
      </c>
      <c r="B1459">
        <v>31</v>
      </c>
      <c r="C1459" t="s">
        <v>348</v>
      </c>
      <c r="D1459">
        <v>500</v>
      </c>
      <c r="E1459" t="s">
        <v>1662</v>
      </c>
    </row>
    <row r="1460" spans="1:5" hidden="1">
      <c r="A1460" t="s">
        <v>350</v>
      </c>
      <c r="B1460">
        <v>31</v>
      </c>
      <c r="C1460" t="s">
        <v>1726</v>
      </c>
      <c r="D1460">
        <v>2500</v>
      </c>
      <c r="E1460" t="s">
        <v>1662</v>
      </c>
    </row>
    <row r="1461" spans="1:5" hidden="1">
      <c r="A1461" t="s">
        <v>350</v>
      </c>
      <c r="B1461">
        <v>31</v>
      </c>
      <c r="C1461" t="s">
        <v>1727</v>
      </c>
      <c r="D1461">
        <v>1000</v>
      </c>
      <c r="E1461" t="s">
        <v>1662</v>
      </c>
    </row>
    <row r="1462" spans="1:5" hidden="1">
      <c r="A1462" t="s">
        <v>412</v>
      </c>
      <c r="B1462">
        <v>31</v>
      </c>
      <c r="C1462" t="s">
        <v>1728</v>
      </c>
      <c r="D1462">
        <v>90</v>
      </c>
      <c r="E1462" t="s">
        <v>1662</v>
      </c>
    </row>
    <row r="1463" spans="1:5" hidden="1">
      <c r="A1463" t="s">
        <v>412</v>
      </c>
      <c r="B1463">
        <v>31</v>
      </c>
      <c r="C1463" t="s">
        <v>1729</v>
      </c>
      <c r="D1463">
        <v>250</v>
      </c>
      <c r="E1463" t="s">
        <v>1662</v>
      </c>
    </row>
    <row r="1464" spans="1:5" hidden="1">
      <c r="A1464" t="s">
        <v>364</v>
      </c>
      <c r="B1464">
        <v>31</v>
      </c>
      <c r="C1464" t="s">
        <v>409</v>
      </c>
      <c r="D1464">
        <v>2600</v>
      </c>
      <c r="E1464" t="s">
        <v>1662</v>
      </c>
    </row>
    <row r="1465" spans="1:5" hidden="1">
      <c r="A1465" t="s">
        <v>163</v>
      </c>
      <c r="B1465">
        <v>31</v>
      </c>
      <c r="C1465" t="s">
        <v>584</v>
      </c>
      <c r="D1465">
        <v>135</v>
      </c>
      <c r="E1465" t="s">
        <v>1662</v>
      </c>
    </row>
    <row r="1466" spans="1:5" hidden="1">
      <c r="A1466" t="s">
        <v>596</v>
      </c>
      <c r="B1466">
        <v>31</v>
      </c>
      <c r="C1466" t="s">
        <v>455</v>
      </c>
      <c r="D1466">
        <v>150</v>
      </c>
      <c r="E1466" t="s">
        <v>1662</v>
      </c>
    </row>
    <row r="1467" spans="1:5" hidden="1">
      <c r="A1467" t="s">
        <v>133</v>
      </c>
      <c r="B1467">
        <v>31</v>
      </c>
      <c r="C1467" t="s">
        <v>150</v>
      </c>
      <c r="D1467">
        <v>300</v>
      </c>
      <c r="E1467" t="s">
        <v>1662</v>
      </c>
    </row>
    <row r="1468" spans="1:5" hidden="1">
      <c r="A1468" t="s">
        <v>1730</v>
      </c>
      <c r="B1468">
        <v>31</v>
      </c>
      <c r="C1468" t="s">
        <v>1731</v>
      </c>
      <c r="D1468">
        <v>380</v>
      </c>
      <c r="E1468" t="s">
        <v>1662</v>
      </c>
    </row>
    <row r="1469" spans="1:5" hidden="1">
      <c r="A1469" t="s">
        <v>58</v>
      </c>
      <c r="B1469">
        <v>31</v>
      </c>
      <c r="C1469" t="s">
        <v>1732</v>
      </c>
      <c r="D1469">
        <v>1400</v>
      </c>
      <c r="E1469" t="s">
        <v>1662</v>
      </c>
    </row>
    <row r="1470" spans="1:5" hidden="1">
      <c r="A1470" t="s">
        <v>58</v>
      </c>
      <c r="B1470">
        <v>31</v>
      </c>
      <c r="C1470" t="s">
        <v>59</v>
      </c>
      <c r="D1470">
        <v>600</v>
      </c>
      <c r="E1470" t="s">
        <v>1662</v>
      </c>
    </row>
    <row r="1471" spans="1:5" hidden="1">
      <c r="A1471" t="s">
        <v>93</v>
      </c>
      <c r="B1471">
        <v>31</v>
      </c>
      <c r="C1471" t="s">
        <v>451</v>
      </c>
      <c r="D1471">
        <v>200</v>
      </c>
      <c r="E1471" t="s">
        <v>1662</v>
      </c>
    </row>
    <row r="1472" spans="1:5" hidden="1">
      <c r="A1472" t="s">
        <v>9</v>
      </c>
      <c r="B1472">
        <v>31</v>
      </c>
      <c r="C1472" t="s">
        <v>173</v>
      </c>
      <c r="D1472">
        <v>2090</v>
      </c>
      <c r="E1472" t="s">
        <v>1662</v>
      </c>
    </row>
    <row r="1473" spans="1:5" hidden="1">
      <c r="A1473" t="s">
        <v>9</v>
      </c>
      <c r="B1473">
        <v>31</v>
      </c>
      <c r="C1473" t="s">
        <v>75</v>
      </c>
      <c r="D1473">
        <v>1652</v>
      </c>
      <c r="E1473" t="s">
        <v>1662</v>
      </c>
    </row>
    <row r="1474" spans="1:5" hidden="1">
      <c r="A1474" t="s">
        <v>11</v>
      </c>
      <c r="B1474">
        <v>31</v>
      </c>
      <c r="C1474" t="s">
        <v>25</v>
      </c>
      <c r="D1474">
        <v>1100</v>
      </c>
      <c r="E1474" t="s">
        <v>1662</v>
      </c>
    </row>
    <row r="1475" spans="1:5" hidden="1">
      <c r="A1475" t="s">
        <v>586</v>
      </c>
      <c r="B1475">
        <v>31</v>
      </c>
      <c r="C1475" t="s">
        <v>595</v>
      </c>
      <c r="D1475">
        <v>50</v>
      </c>
      <c r="E1475" t="s">
        <v>1662</v>
      </c>
    </row>
    <row r="1476" spans="1:5" hidden="1">
      <c r="A1476" t="s">
        <v>1733</v>
      </c>
      <c r="B1476">
        <v>31</v>
      </c>
      <c r="C1476" t="s">
        <v>1734</v>
      </c>
      <c r="D1476">
        <v>2532</v>
      </c>
      <c r="E1476" t="s">
        <v>1662</v>
      </c>
    </row>
    <row r="1477" spans="1:5" hidden="1">
      <c r="A1477" t="s">
        <v>502</v>
      </c>
      <c r="B1477">
        <v>31</v>
      </c>
      <c r="C1477" t="s">
        <v>347</v>
      </c>
      <c r="D1477">
        <v>1000</v>
      </c>
      <c r="E1477" t="s">
        <v>1662</v>
      </c>
    </row>
    <row r="1478" spans="1:5" hidden="1">
      <c r="A1478" t="s">
        <v>502</v>
      </c>
      <c r="B1478">
        <v>31</v>
      </c>
      <c r="C1478" t="s">
        <v>348</v>
      </c>
      <c r="D1478">
        <v>1000</v>
      </c>
      <c r="E1478" t="s">
        <v>1662</v>
      </c>
    </row>
    <row r="1479" spans="1:5" hidden="1">
      <c r="A1479" t="s">
        <v>11</v>
      </c>
      <c r="B1479">
        <v>31</v>
      </c>
      <c r="C1479" t="s">
        <v>25</v>
      </c>
      <c r="D1479">
        <v>793</v>
      </c>
      <c r="E1479" t="s">
        <v>1662</v>
      </c>
    </row>
    <row r="1480" spans="1:5" hidden="1">
      <c r="A1480" t="s">
        <v>109</v>
      </c>
      <c r="B1480">
        <v>31</v>
      </c>
      <c r="C1480" t="s">
        <v>591</v>
      </c>
      <c r="D1480">
        <v>2</v>
      </c>
      <c r="E1480" t="s">
        <v>1662</v>
      </c>
    </row>
    <row r="1481" spans="1:5" hidden="1">
      <c r="A1481" t="s">
        <v>97</v>
      </c>
      <c r="B1481">
        <v>31</v>
      </c>
      <c r="C1481" t="s">
        <v>1735</v>
      </c>
      <c r="D1481">
        <v>2000</v>
      </c>
      <c r="E1481" t="s">
        <v>1662</v>
      </c>
    </row>
    <row r="1482" spans="1:5" hidden="1">
      <c r="A1482" t="s">
        <v>336</v>
      </c>
      <c r="B1482">
        <v>31</v>
      </c>
      <c r="C1482" t="s">
        <v>337</v>
      </c>
      <c r="D1482">
        <v>4447</v>
      </c>
      <c r="E1482" t="s">
        <v>1662</v>
      </c>
    </row>
    <row r="1483" spans="1:5" hidden="1">
      <c r="A1483" t="s">
        <v>109</v>
      </c>
      <c r="B1483">
        <v>31</v>
      </c>
      <c r="C1483" t="s">
        <v>110</v>
      </c>
      <c r="D1483">
        <v>20</v>
      </c>
      <c r="E1483" t="s">
        <v>1662</v>
      </c>
    </row>
    <row r="1484" spans="1:5" hidden="1">
      <c r="A1484" t="s">
        <v>109</v>
      </c>
      <c r="B1484">
        <v>31</v>
      </c>
      <c r="C1484" t="s">
        <v>591</v>
      </c>
      <c r="D1484">
        <v>39</v>
      </c>
      <c r="E1484" t="s">
        <v>1662</v>
      </c>
    </row>
    <row r="1485" spans="1:5" hidden="1">
      <c r="A1485" t="s">
        <v>104</v>
      </c>
      <c r="B1485">
        <v>31</v>
      </c>
      <c r="C1485" t="s">
        <v>439</v>
      </c>
      <c r="D1485">
        <v>1280</v>
      </c>
      <c r="E1485" t="s">
        <v>1662</v>
      </c>
    </row>
    <row r="1486" spans="1:5" hidden="1">
      <c r="A1486" t="s">
        <v>104</v>
      </c>
      <c r="B1486">
        <v>31</v>
      </c>
      <c r="C1486" t="s">
        <v>440</v>
      </c>
      <c r="D1486">
        <v>1280</v>
      </c>
      <c r="E1486" t="s">
        <v>1662</v>
      </c>
    </row>
    <row r="1487" spans="1:5" hidden="1">
      <c r="A1487" t="s">
        <v>288</v>
      </c>
      <c r="B1487">
        <v>31</v>
      </c>
      <c r="C1487" t="s">
        <v>334</v>
      </c>
      <c r="D1487">
        <v>2700</v>
      </c>
      <c r="E1487" t="s">
        <v>1662</v>
      </c>
    </row>
    <row r="1488" spans="1:5" hidden="1">
      <c r="A1488" t="s">
        <v>197</v>
      </c>
      <c r="B1488">
        <v>31</v>
      </c>
      <c r="C1488" t="s">
        <v>520</v>
      </c>
      <c r="D1488">
        <v>50</v>
      </c>
      <c r="E1488" t="s">
        <v>1662</v>
      </c>
    </row>
    <row r="1489" spans="1:5" hidden="1">
      <c r="A1489" t="s">
        <v>376</v>
      </c>
      <c r="B1489">
        <v>31</v>
      </c>
      <c r="C1489" t="s">
        <v>8</v>
      </c>
      <c r="D1489">
        <v>549</v>
      </c>
      <c r="E1489" t="s">
        <v>1662</v>
      </c>
    </row>
    <row r="1490" spans="1:5" hidden="1">
      <c r="A1490" t="s">
        <v>61</v>
      </c>
      <c r="B1490">
        <v>31</v>
      </c>
      <c r="C1490" t="s">
        <v>62</v>
      </c>
      <c r="D1490">
        <v>28</v>
      </c>
      <c r="E1490" t="s">
        <v>1662</v>
      </c>
    </row>
    <row r="1491" spans="1:5" hidden="1">
      <c r="A1491" t="s">
        <v>47</v>
      </c>
      <c r="B1491">
        <v>31</v>
      </c>
      <c r="C1491" t="s">
        <v>343</v>
      </c>
      <c r="D1491">
        <v>1500</v>
      </c>
      <c r="E1491" t="s">
        <v>1662</v>
      </c>
    </row>
    <row r="1492" spans="1:5" hidden="1">
      <c r="A1492" t="s">
        <v>9</v>
      </c>
      <c r="B1492">
        <v>31</v>
      </c>
      <c r="C1492" t="s">
        <v>75</v>
      </c>
      <c r="D1492">
        <v>2148</v>
      </c>
      <c r="E1492" t="s">
        <v>1662</v>
      </c>
    </row>
    <row r="1493" spans="1:5" hidden="1">
      <c r="A1493" t="s">
        <v>344</v>
      </c>
      <c r="B1493">
        <v>31</v>
      </c>
      <c r="C1493" t="s">
        <v>434</v>
      </c>
      <c r="D1493">
        <v>5000</v>
      </c>
      <c r="E1493" t="s">
        <v>1662</v>
      </c>
    </row>
    <row r="1494" spans="1:5" hidden="1">
      <c r="A1494" t="s">
        <v>586</v>
      </c>
      <c r="B1494">
        <v>31</v>
      </c>
      <c r="C1494" t="s">
        <v>595</v>
      </c>
      <c r="D1494">
        <v>1769</v>
      </c>
      <c r="E1494" t="s">
        <v>1662</v>
      </c>
    </row>
    <row r="1495" spans="1:5" hidden="1">
      <c r="A1495" t="s">
        <v>79</v>
      </c>
      <c r="B1495">
        <v>31</v>
      </c>
      <c r="C1495" t="s">
        <v>329</v>
      </c>
      <c r="D1495">
        <v>10</v>
      </c>
      <c r="E1495" t="s">
        <v>1662</v>
      </c>
    </row>
    <row r="1496" spans="1:5" hidden="1">
      <c r="A1496" t="s">
        <v>1733</v>
      </c>
      <c r="B1496">
        <v>31</v>
      </c>
      <c r="C1496" t="s">
        <v>1734</v>
      </c>
      <c r="D1496">
        <v>1468</v>
      </c>
      <c r="E1496" t="s">
        <v>1662</v>
      </c>
    </row>
    <row r="1497" spans="1:5" hidden="1">
      <c r="A1497" t="s">
        <v>502</v>
      </c>
      <c r="B1497">
        <v>31</v>
      </c>
      <c r="C1497" t="s">
        <v>347</v>
      </c>
      <c r="D1497">
        <v>900</v>
      </c>
      <c r="E1497" t="s">
        <v>1662</v>
      </c>
    </row>
    <row r="1498" spans="1:5" hidden="1">
      <c r="A1498" t="s">
        <v>502</v>
      </c>
      <c r="B1498">
        <v>31</v>
      </c>
      <c r="C1498" t="s">
        <v>348</v>
      </c>
      <c r="D1498">
        <v>900</v>
      </c>
      <c r="E1498" t="s">
        <v>1662</v>
      </c>
    </row>
    <row r="1499" spans="1:5" hidden="1">
      <c r="A1499" t="s">
        <v>392</v>
      </c>
      <c r="B1499">
        <v>31</v>
      </c>
      <c r="C1499" t="s">
        <v>505</v>
      </c>
      <c r="D1499">
        <v>250</v>
      </c>
      <c r="E1499" t="s">
        <v>1662</v>
      </c>
    </row>
    <row r="1500" spans="1:5" hidden="1">
      <c r="A1500" t="s">
        <v>9</v>
      </c>
      <c r="B1500">
        <v>31</v>
      </c>
      <c r="C1500" t="s">
        <v>271</v>
      </c>
      <c r="D1500">
        <v>1095</v>
      </c>
      <c r="E1500" t="s">
        <v>1662</v>
      </c>
    </row>
    <row r="1501" spans="1:5" hidden="1">
      <c r="A1501" t="s">
        <v>364</v>
      </c>
      <c r="B1501">
        <v>31</v>
      </c>
      <c r="C1501" t="s">
        <v>487</v>
      </c>
      <c r="D1501">
        <v>2600</v>
      </c>
      <c r="E1501" t="s">
        <v>1662</v>
      </c>
    </row>
    <row r="1502" spans="1:5" hidden="1">
      <c r="A1502" t="s">
        <v>9</v>
      </c>
      <c r="B1502">
        <v>31</v>
      </c>
      <c r="C1502" t="s">
        <v>67</v>
      </c>
      <c r="D1502">
        <v>12600</v>
      </c>
      <c r="E1502" t="s">
        <v>1662</v>
      </c>
    </row>
    <row r="1503" spans="1:5" hidden="1">
      <c r="A1503" t="s">
        <v>9</v>
      </c>
      <c r="B1503">
        <v>31</v>
      </c>
      <c r="C1503" t="s">
        <v>70</v>
      </c>
      <c r="D1503">
        <v>36</v>
      </c>
      <c r="E1503" t="s">
        <v>1662</v>
      </c>
    </row>
    <row r="1504" spans="1:5" hidden="1">
      <c r="A1504" t="s">
        <v>278</v>
      </c>
      <c r="B1504">
        <v>31</v>
      </c>
      <c r="C1504" t="s">
        <v>592</v>
      </c>
      <c r="D1504">
        <v>500</v>
      </c>
      <c r="E1504" t="s">
        <v>1662</v>
      </c>
    </row>
    <row r="1505" spans="1:5" hidden="1">
      <c r="A1505" t="s">
        <v>101</v>
      </c>
      <c r="B1505">
        <v>31</v>
      </c>
      <c r="C1505" t="s">
        <v>78</v>
      </c>
      <c r="D1505">
        <v>210</v>
      </c>
      <c r="E1505" t="s">
        <v>1662</v>
      </c>
    </row>
    <row r="1506" spans="1:5" hidden="1">
      <c r="A1506" t="s">
        <v>412</v>
      </c>
      <c r="B1506">
        <v>31</v>
      </c>
      <c r="C1506" t="s">
        <v>416</v>
      </c>
      <c r="D1506">
        <v>100</v>
      </c>
      <c r="E1506" t="s">
        <v>1662</v>
      </c>
    </row>
    <row r="1507" spans="1:5" hidden="1">
      <c r="A1507" t="s">
        <v>101</v>
      </c>
      <c r="B1507">
        <v>31</v>
      </c>
      <c r="C1507" t="s">
        <v>319</v>
      </c>
      <c r="D1507">
        <v>1200</v>
      </c>
      <c r="E1507" t="s">
        <v>1662</v>
      </c>
    </row>
    <row r="1508" spans="1:5" hidden="1">
      <c r="A1508" t="s">
        <v>278</v>
      </c>
      <c r="B1508">
        <v>31</v>
      </c>
      <c r="C1508" t="s">
        <v>501</v>
      </c>
      <c r="D1508">
        <v>150</v>
      </c>
      <c r="E1508" t="s">
        <v>1662</v>
      </c>
    </row>
    <row r="1509" spans="1:5" hidden="1">
      <c r="A1509" t="s">
        <v>104</v>
      </c>
      <c r="B1509">
        <v>31</v>
      </c>
      <c r="C1509" t="s">
        <v>439</v>
      </c>
      <c r="D1509">
        <v>700</v>
      </c>
      <c r="E1509" t="s">
        <v>1662</v>
      </c>
    </row>
    <row r="1510" spans="1:5" hidden="1">
      <c r="A1510" t="s">
        <v>157</v>
      </c>
      <c r="B1510">
        <v>31</v>
      </c>
      <c r="C1510" t="s">
        <v>439</v>
      </c>
      <c r="D1510">
        <v>2201</v>
      </c>
      <c r="E1510" t="s">
        <v>1662</v>
      </c>
    </row>
    <row r="1511" spans="1:5" hidden="1">
      <c r="A1511" t="s">
        <v>157</v>
      </c>
      <c r="B1511">
        <v>31</v>
      </c>
      <c r="C1511" t="s">
        <v>440</v>
      </c>
      <c r="D1511">
        <v>2201</v>
      </c>
      <c r="E1511" t="s">
        <v>1662</v>
      </c>
    </row>
    <row r="1512" spans="1:5" hidden="1">
      <c r="A1512" t="s">
        <v>9</v>
      </c>
      <c r="B1512">
        <v>31</v>
      </c>
      <c r="C1512" t="s">
        <v>68</v>
      </c>
      <c r="D1512">
        <v>342</v>
      </c>
      <c r="E1512" t="s">
        <v>1662</v>
      </c>
    </row>
    <row r="1513" spans="1:5" hidden="1">
      <c r="A1513" t="s">
        <v>9</v>
      </c>
      <c r="B1513">
        <v>31</v>
      </c>
      <c r="C1513" t="s">
        <v>69</v>
      </c>
      <c r="D1513">
        <v>342</v>
      </c>
      <c r="E1513" t="s">
        <v>1662</v>
      </c>
    </row>
    <row r="1514" spans="1:5" hidden="1">
      <c r="A1514" t="s">
        <v>9</v>
      </c>
      <c r="B1514">
        <v>31</v>
      </c>
      <c r="C1514" t="s">
        <v>70</v>
      </c>
      <c r="D1514">
        <v>342</v>
      </c>
      <c r="E1514" t="s">
        <v>1662</v>
      </c>
    </row>
    <row r="1515" spans="1:5" hidden="1">
      <c r="A1515" t="s">
        <v>9</v>
      </c>
      <c r="B1515">
        <v>31</v>
      </c>
      <c r="C1515" t="s">
        <v>173</v>
      </c>
      <c r="D1515">
        <v>2000</v>
      </c>
      <c r="E1515" t="s">
        <v>1662</v>
      </c>
    </row>
    <row r="1516" spans="1:5" hidden="1">
      <c r="A1516" t="s">
        <v>278</v>
      </c>
      <c r="B1516">
        <v>31</v>
      </c>
      <c r="C1516" t="s">
        <v>339</v>
      </c>
      <c r="D1516">
        <v>600</v>
      </c>
      <c r="E1516" t="s">
        <v>1662</v>
      </c>
    </row>
    <row r="1517" spans="1:5" hidden="1">
      <c r="A1517" t="s">
        <v>61</v>
      </c>
      <c r="B1517">
        <v>31</v>
      </c>
      <c r="C1517" t="s">
        <v>62</v>
      </c>
      <c r="D1517">
        <v>1325</v>
      </c>
      <c r="E1517" t="s">
        <v>1662</v>
      </c>
    </row>
    <row r="1518" spans="1:5" hidden="1">
      <c r="A1518" t="s">
        <v>9</v>
      </c>
      <c r="B1518">
        <v>31</v>
      </c>
      <c r="C1518" t="s">
        <v>68</v>
      </c>
      <c r="D1518">
        <v>342</v>
      </c>
      <c r="E1518" t="s">
        <v>1662</v>
      </c>
    </row>
    <row r="1519" spans="1:5" hidden="1">
      <c r="A1519" t="s">
        <v>9</v>
      </c>
      <c r="B1519">
        <v>31</v>
      </c>
      <c r="C1519" t="s">
        <v>69</v>
      </c>
      <c r="D1519">
        <v>350</v>
      </c>
      <c r="E1519" t="s">
        <v>1662</v>
      </c>
    </row>
    <row r="1520" spans="1:5" hidden="1">
      <c r="A1520" t="s">
        <v>9</v>
      </c>
      <c r="B1520">
        <v>31</v>
      </c>
      <c r="C1520" t="s">
        <v>70</v>
      </c>
      <c r="D1520">
        <v>342</v>
      </c>
      <c r="E1520" t="s">
        <v>1662</v>
      </c>
    </row>
    <row r="1521" spans="1:5" hidden="1">
      <c r="A1521" t="s">
        <v>9</v>
      </c>
      <c r="B1521">
        <v>31</v>
      </c>
      <c r="C1521" t="s">
        <v>173</v>
      </c>
      <c r="D1521">
        <v>2000</v>
      </c>
      <c r="E1521" t="s">
        <v>1662</v>
      </c>
    </row>
    <row r="1522" spans="1:5" hidden="1">
      <c r="A1522" t="s">
        <v>172</v>
      </c>
      <c r="B1522">
        <v>31</v>
      </c>
      <c r="C1522" t="s">
        <v>543</v>
      </c>
      <c r="D1522">
        <v>2375</v>
      </c>
      <c r="E1522" t="s">
        <v>1662</v>
      </c>
    </row>
    <row r="1523" spans="1:5" hidden="1">
      <c r="A1523" t="s">
        <v>79</v>
      </c>
      <c r="B1523">
        <v>31</v>
      </c>
      <c r="C1523" t="s">
        <v>329</v>
      </c>
      <c r="D1523">
        <v>550</v>
      </c>
      <c r="E1523" t="s">
        <v>1662</v>
      </c>
    </row>
    <row r="1524" spans="1:5" hidden="1">
      <c r="A1524" t="s">
        <v>197</v>
      </c>
      <c r="B1524">
        <v>31</v>
      </c>
      <c r="C1524" t="s">
        <v>198</v>
      </c>
      <c r="D1524">
        <v>200</v>
      </c>
      <c r="E1524" t="s">
        <v>1662</v>
      </c>
    </row>
    <row r="1525" spans="1:5" hidden="1">
      <c r="A1525" t="s">
        <v>9</v>
      </c>
      <c r="B1525">
        <v>31</v>
      </c>
      <c r="C1525" t="s">
        <v>68</v>
      </c>
      <c r="D1525">
        <v>58</v>
      </c>
      <c r="E1525" t="s">
        <v>1662</v>
      </c>
    </row>
    <row r="1526" spans="1:5" hidden="1">
      <c r="A1526" t="s">
        <v>9</v>
      </c>
      <c r="B1526">
        <v>31</v>
      </c>
      <c r="C1526" t="s">
        <v>69</v>
      </c>
      <c r="D1526">
        <v>14</v>
      </c>
      <c r="E1526" t="s">
        <v>1662</v>
      </c>
    </row>
    <row r="1527" spans="1:5" hidden="1">
      <c r="A1527" t="s">
        <v>9</v>
      </c>
      <c r="B1527">
        <v>31</v>
      </c>
      <c r="C1527" t="s">
        <v>70</v>
      </c>
      <c r="D1527">
        <v>14</v>
      </c>
      <c r="E1527" t="s">
        <v>1662</v>
      </c>
    </row>
    <row r="1528" spans="1:5" hidden="1">
      <c r="A1528" t="s">
        <v>9</v>
      </c>
      <c r="B1528">
        <v>31</v>
      </c>
      <c r="C1528" t="s">
        <v>10</v>
      </c>
      <c r="D1528">
        <v>95</v>
      </c>
      <c r="E1528" t="s">
        <v>1662</v>
      </c>
    </row>
    <row r="1529" spans="1:5" hidden="1">
      <c r="A1529" t="s">
        <v>101</v>
      </c>
      <c r="B1529">
        <v>31</v>
      </c>
      <c r="C1529" t="s">
        <v>102</v>
      </c>
      <c r="D1529">
        <v>200</v>
      </c>
      <c r="E1529" t="s">
        <v>1662</v>
      </c>
    </row>
    <row r="1530" spans="1:5" hidden="1">
      <c r="A1530" t="s">
        <v>291</v>
      </c>
      <c r="B1530">
        <v>31</v>
      </c>
      <c r="C1530" t="s">
        <v>292</v>
      </c>
      <c r="D1530">
        <v>600</v>
      </c>
      <c r="E1530" t="s">
        <v>1662</v>
      </c>
    </row>
    <row r="1531" spans="1:5" hidden="1">
      <c r="A1531" t="s">
        <v>291</v>
      </c>
      <c r="B1531">
        <v>31</v>
      </c>
      <c r="C1531" t="s">
        <v>293</v>
      </c>
      <c r="D1531">
        <v>600</v>
      </c>
      <c r="E1531" t="s">
        <v>1662</v>
      </c>
    </row>
    <row r="1532" spans="1:5" hidden="1">
      <c r="A1532" t="s">
        <v>291</v>
      </c>
      <c r="B1532">
        <v>31</v>
      </c>
      <c r="C1532" t="s">
        <v>294</v>
      </c>
      <c r="D1532">
        <v>600</v>
      </c>
      <c r="E1532" t="s">
        <v>1662</v>
      </c>
    </row>
    <row r="1533" spans="1:5" hidden="1">
      <c r="A1533" t="s">
        <v>291</v>
      </c>
      <c r="B1533">
        <v>31</v>
      </c>
      <c r="C1533" t="s">
        <v>295</v>
      </c>
      <c r="D1533">
        <v>600</v>
      </c>
      <c r="E1533" t="s">
        <v>1662</v>
      </c>
    </row>
    <row r="1534" spans="1:5" hidden="1">
      <c r="A1534" t="s">
        <v>79</v>
      </c>
      <c r="B1534">
        <v>31</v>
      </c>
      <c r="C1534" t="s">
        <v>311</v>
      </c>
      <c r="D1534">
        <v>800</v>
      </c>
      <c r="E1534" t="s">
        <v>1662</v>
      </c>
    </row>
    <row r="1535" spans="1:5" hidden="1">
      <c r="A1535" t="s">
        <v>364</v>
      </c>
      <c r="B1535">
        <v>31</v>
      </c>
      <c r="C1535" t="s">
        <v>366</v>
      </c>
      <c r="D1535">
        <v>920</v>
      </c>
      <c r="E1535" t="s">
        <v>1662</v>
      </c>
    </row>
    <row r="1536" spans="1:5" hidden="1">
      <c r="A1536" t="s">
        <v>9</v>
      </c>
      <c r="B1536">
        <v>31</v>
      </c>
      <c r="C1536" t="s">
        <v>271</v>
      </c>
      <c r="D1536">
        <v>1090</v>
      </c>
      <c r="E1536" t="s">
        <v>1662</v>
      </c>
    </row>
    <row r="1537" spans="1:5" hidden="1">
      <c r="A1537" t="s">
        <v>97</v>
      </c>
      <c r="B1537">
        <v>31</v>
      </c>
      <c r="C1537" t="s">
        <v>1735</v>
      </c>
      <c r="D1537">
        <v>5800</v>
      </c>
      <c r="E1537" t="s">
        <v>1662</v>
      </c>
    </row>
    <row r="1538" spans="1:5" hidden="1">
      <c r="A1538" t="s">
        <v>97</v>
      </c>
      <c r="B1538">
        <v>31</v>
      </c>
      <c r="C1538" t="s">
        <v>1721</v>
      </c>
      <c r="D1538">
        <v>6650</v>
      </c>
      <c r="E1538" t="s">
        <v>1662</v>
      </c>
    </row>
    <row r="1539" spans="1:5" hidden="1">
      <c r="A1539" t="s">
        <v>502</v>
      </c>
      <c r="B1539">
        <v>31</v>
      </c>
      <c r="C1539" t="s">
        <v>347</v>
      </c>
      <c r="D1539">
        <v>300</v>
      </c>
      <c r="E1539" t="s">
        <v>1662</v>
      </c>
    </row>
    <row r="1540" spans="1:5" hidden="1">
      <c r="A1540" t="s">
        <v>97</v>
      </c>
      <c r="B1540">
        <v>31</v>
      </c>
      <c r="C1540" t="s">
        <v>1722</v>
      </c>
      <c r="D1540">
        <v>7400</v>
      </c>
      <c r="E1540" t="s">
        <v>1662</v>
      </c>
    </row>
    <row r="1541" spans="1:5" hidden="1">
      <c r="A1541" t="s">
        <v>97</v>
      </c>
      <c r="B1541">
        <v>31</v>
      </c>
      <c r="C1541" t="s">
        <v>1736</v>
      </c>
      <c r="D1541">
        <v>500</v>
      </c>
      <c r="E1541" t="s">
        <v>1662</v>
      </c>
    </row>
    <row r="1542" spans="1:5" hidden="1">
      <c r="A1542" t="s">
        <v>9</v>
      </c>
      <c r="B1542">
        <v>31</v>
      </c>
      <c r="C1542" t="s">
        <v>70</v>
      </c>
      <c r="D1542">
        <v>9</v>
      </c>
      <c r="E1542" t="s">
        <v>1662</v>
      </c>
    </row>
    <row r="1543" spans="1:5" hidden="1">
      <c r="A1543" t="s">
        <v>1737</v>
      </c>
      <c r="B1543">
        <v>31</v>
      </c>
      <c r="C1543" t="s">
        <v>1738</v>
      </c>
      <c r="D1543">
        <v>898</v>
      </c>
      <c r="E1543" t="s">
        <v>1662</v>
      </c>
    </row>
    <row r="1544" spans="1:5" hidden="1">
      <c r="A1544" t="s">
        <v>278</v>
      </c>
      <c r="B1544">
        <v>31</v>
      </c>
      <c r="C1544" t="s">
        <v>592</v>
      </c>
      <c r="D1544">
        <v>1500</v>
      </c>
      <c r="E1544" t="s">
        <v>1662</v>
      </c>
    </row>
    <row r="1545" spans="1:5" hidden="1">
      <c r="A1545" t="s">
        <v>61</v>
      </c>
      <c r="B1545">
        <v>31</v>
      </c>
      <c r="C1545" t="s">
        <v>198</v>
      </c>
      <c r="D1545">
        <v>100</v>
      </c>
      <c r="E1545" t="s">
        <v>1662</v>
      </c>
    </row>
    <row r="1546" spans="1:5" hidden="1">
      <c r="A1546" t="s">
        <v>278</v>
      </c>
      <c r="B1546">
        <v>31</v>
      </c>
      <c r="C1546" t="s">
        <v>339</v>
      </c>
      <c r="D1546">
        <v>800</v>
      </c>
      <c r="E1546" t="s">
        <v>1662</v>
      </c>
    </row>
    <row r="1547" spans="1:5" hidden="1">
      <c r="A1547" t="s">
        <v>165</v>
      </c>
      <c r="B1547">
        <v>31</v>
      </c>
      <c r="C1547" t="s">
        <v>80</v>
      </c>
      <c r="D1547">
        <v>500</v>
      </c>
      <c r="E1547" t="s">
        <v>1662</v>
      </c>
    </row>
    <row r="1548" spans="1:5" hidden="1">
      <c r="A1548" t="s">
        <v>101</v>
      </c>
      <c r="B1548">
        <v>31</v>
      </c>
      <c r="C1548" t="s">
        <v>319</v>
      </c>
      <c r="D1548">
        <v>2466</v>
      </c>
      <c r="E1548" t="s">
        <v>1662</v>
      </c>
    </row>
    <row r="1549" spans="1:5" hidden="1">
      <c r="A1549" t="s">
        <v>89</v>
      </c>
      <c r="B1549">
        <v>31</v>
      </c>
      <c r="C1549" t="s">
        <v>599</v>
      </c>
      <c r="D1549">
        <v>200</v>
      </c>
      <c r="E1549" t="s">
        <v>1662</v>
      </c>
    </row>
    <row r="1550" spans="1:5" hidden="1">
      <c r="A1550" t="s">
        <v>104</v>
      </c>
      <c r="B1550">
        <v>31</v>
      </c>
      <c r="C1550" t="s">
        <v>440</v>
      </c>
      <c r="D1550">
        <v>700</v>
      </c>
      <c r="E1550" t="s">
        <v>1662</v>
      </c>
    </row>
    <row r="1551" spans="1:5" hidden="1">
      <c r="A1551" t="s">
        <v>9</v>
      </c>
      <c r="B1551">
        <v>31</v>
      </c>
      <c r="C1551" t="s">
        <v>67</v>
      </c>
      <c r="D1551">
        <v>20</v>
      </c>
      <c r="E1551" t="s">
        <v>1662</v>
      </c>
    </row>
    <row r="1552" spans="1:5" hidden="1">
      <c r="A1552" t="s">
        <v>93</v>
      </c>
      <c r="B1552">
        <v>31</v>
      </c>
      <c r="C1552" t="s">
        <v>451</v>
      </c>
      <c r="D1552">
        <v>750</v>
      </c>
      <c r="E1552" t="s">
        <v>1662</v>
      </c>
    </row>
    <row r="1553" spans="1:5" hidden="1">
      <c r="A1553" t="s">
        <v>9</v>
      </c>
      <c r="B1553">
        <v>31</v>
      </c>
      <c r="C1553" t="s">
        <v>75</v>
      </c>
      <c r="D1553">
        <v>102</v>
      </c>
      <c r="E1553" t="s">
        <v>1662</v>
      </c>
    </row>
    <row r="1554" spans="1:5" hidden="1">
      <c r="A1554" t="s">
        <v>326</v>
      </c>
      <c r="B1554">
        <v>31</v>
      </c>
      <c r="C1554" t="s">
        <v>330</v>
      </c>
      <c r="D1554">
        <v>100</v>
      </c>
      <c r="E1554" t="s">
        <v>1662</v>
      </c>
    </row>
    <row r="1555" spans="1:5">
      <c r="A1555" t="s">
        <v>11</v>
      </c>
      <c r="B1555">
        <v>1</v>
      </c>
      <c r="C1555" t="s">
        <v>25</v>
      </c>
      <c r="D1555">
        <v>-1000</v>
      </c>
      <c r="E1555" t="s">
        <v>1663</v>
      </c>
    </row>
    <row r="1556" spans="1:5">
      <c r="A1556" t="s">
        <v>11</v>
      </c>
      <c r="B1556">
        <v>1</v>
      </c>
      <c r="C1556" t="s">
        <v>26</v>
      </c>
      <c r="D1556">
        <v>-2279</v>
      </c>
      <c r="E1556" t="s">
        <v>1663</v>
      </c>
    </row>
    <row r="1557" spans="1:5">
      <c r="A1557" t="s">
        <v>11</v>
      </c>
      <c r="B1557">
        <v>1</v>
      </c>
      <c r="C1557" t="s">
        <v>30</v>
      </c>
      <c r="D1557">
        <v>-950</v>
      </c>
      <c r="E1557" t="s">
        <v>1663</v>
      </c>
    </row>
    <row r="1558" spans="1:5">
      <c r="A1558" t="s">
        <v>11</v>
      </c>
      <c r="B1558">
        <v>1</v>
      </c>
      <c r="C1558" t="s">
        <v>36</v>
      </c>
      <c r="D1558">
        <v>-950</v>
      </c>
      <c r="E1558" t="s">
        <v>1663</v>
      </c>
    </row>
    <row r="1559" spans="1:5">
      <c r="A1559" t="s">
        <v>11</v>
      </c>
      <c r="B1559">
        <v>1</v>
      </c>
      <c r="C1559" t="s">
        <v>37</v>
      </c>
      <c r="D1559">
        <v>-850</v>
      </c>
      <c r="E1559" t="s">
        <v>1663</v>
      </c>
    </row>
    <row r="1560" spans="1:5">
      <c r="A1560" t="s">
        <v>11</v>
      </c>
      <c r="B1560">
        <v>1</v>
      </c>
      <c r="C1560" t="s">
        <v>38</v>
      </c>
      <c r="D1560">
        <v>-2100</v>
      </c>
      <c r="E1560" t="s">
        <v>1663</v>
      </c>
    </row>
    <row r="1561" spans="1:5">
      <c r="A1561" t="s">
        <v>11</v>
      </c>
      <c r="B1561">
        <v>1</v>
      </c>
      <c r="C1561" t="s">
        <v>43</v>
      </c>
      <c r="D1561">
        <v>-3000</v>
      </c>
      <c r="E1561" t="s">
        <v>1663</v>
      </c>
    </row>
    <row r="1562" spans="1:5">
      <c r="A1562" t="s">
        <v>61</v>
      </c>
      <c r="B1562">
        <v>3</v>
      </c>
      <c r="C1562" t="s">
        <v>62</v>
      </c>
      <c r="D1562">
        <v>-106</v>
      </c>
      <c r="E1562" t="s">
        <v>1663</v>
      </c>
    </row>
    <row r="1563" spans="1:5">
      <c r="A1563" t="s">
        <v>278</v>
      </c>
      <c r="B1563">
        <v>4</v>
      </c>
      <c r="C1563" t="s">
        <v>345</v>
      </c>
      <c r="D1563">
        <v>-500</v>
      </c>
      <c r="E1563" t="s">
        <v>1663</v>
      </c>
    </row>
    <row r="1564" spans="1:5">
      <c r="A1564" t="s">
        <v>87</v>
      </c>
      <c r="B1564">
        <v>14</v>
      </c>
      <c r="C1564" t="s">
        <v>88</v>
      </c>
      <c r="D1564">
        <v>-350</v>
      </c>
      <c r="E1564" t="s">
        <v>1663</v>
      </c>
    </row>
    <row r="1565" spans="1:5">
      <c r="A1565" t="s">
        <v>87</v>
      </c>
      <c r="B1565">
        <v>14</v>
      </c>
      <c r="C1565" t="s">
        <v>202</v>
      </c>
      <c r="D1565">
        <v>-210</v>
      </c>
      <c r="E1565" t="s">
        <v>1663</v>
      </c>
    </row>
    <row r="1566" spans="1:5">
      <c r="A1566" t="s">
        <v>165</v>
      </c>
      <c r="B1566">
        <v>17</v>
      </c>
      <c r="C1566" t="s">
        <v>166</v>
      </c>
      <c r="D1566">
        <v>-450</v>
      </c>
      <c r="E1566" t="s">
        <v>1663</v>
      </c>
    </row>
    <row r="1567" spans="1:5">
      <c r="A1567" t="s">
        <v>163</v>
      </c>
      <c r="B1567">
        <v>17</v>
      </c>
      <c r="C1567" t="s">
        <v>186</v>
      </c>
      <c r="D1567">
        <v>-100</v>
      </c>
      <c r="E1567" t="s">
        <v>1663</v>
      </c>
    </row>
    <row r="1568" spans="1:5">
      <c r="A1568" t="s">
        <v>79</v>
      </c>
      <c r="B1568">
        <v>18</v>
      </c>
      <c r="C1568" t="s">
        <v>80</v>
      </c>
      <c r="D1568">
        <v>-500</v>
      </c>
      <c r="E1568" t="s">
        <v>1663</v>
      </c>
    </row>
    <row r="1569" spans="1:5">
      <c r="A1569" t="s">
        <v>101</v>
      </c>
      <c r="B1569">
        <v>25</v>
      </c>
      <c r="C1569" t="s">
        <v>542</v>
      </c>
      <c r="D1569">
        <v>-200</v>
      </c>
      <c r="E1569" t="s">
        <v>1663</v>
      </c>
    </row>
    <row r="1570" spans="1:5">
      <c r="A1570" t="s">
        <v>61</v>
      </c>
      <c r="B1570">
        <v>30</v>
      </c>
      <c r="C1570" t="s">
        <v>198</v>
      </c>
      <c r="D1570">
        <v>-100</v>
      </c>
      <c r="E1570" t="s">
        <v>1663</v>
      </c>
    </row>
    <row r="1571" spans="1:5">
      <c r="A1571" t="s">
        <v>61</v>
      </c>
      <c r="B1571">
        <v>30</v>
      </c>
      <c r="C1571" t="s">
        <v>540</v>
      </c>
      <c r="D1571">
        <v>-95</v>
      </c>
      <c r="E1571" t="s">
        <v>1663</v>
      </c>
    </row>
    <row r="1572" spans="1:5">
      <c r="A1572" t="s">
        <v>11</v>
      </c>
      <c r="B1572">
        <v>31</v>
      </c>
      <c r="C1572" t="s">
        <v>25</v>
      </c>
      <c r="D1572">
        <v>-1100</v>
      </c>
      <c r="E1572" t="s">
        <v>1663</v>
      </c>
    </row>
    <row r="1573" spans="1:5">
      <c r="A1573" t="s">
        <v>97</v>
      </c>
      <c r="B1573">
        <v>31</v>
      </c>
      <c r="C1573" t="s">
        <v>1721</v>
      </c>
      <c r="D1573">
        <v>-1350</v>
      </c>
      <c r="E1573" t="s">
        <v>1663</v>
      </c>
    </row>
    <row r="1574" spans="1:5">
      <c r="A1574" t="s">
        <v>97</v>
      </c>
      <c r="B1574">
        <v>31</v>
      </c>
      <c r="C1574" t="s">
        <v>1722</v>
      </c>
      <c r="D1574">
        <v>-1600</v>
      </c>
      <c r="E1574" t="s">
        <v>1663</v>
      </c>
    </row>
    <row r="1575" spans="1:5">
      <c r="A1575" t="s">
        <v>364</v>
      </c>
      <c r="B1575">
        <v>31</v>
      </c>
      <c r="C1575" t="s">
        <v>409</v>
      </c>
      <c r="D1575">
        <v>-2600</v>
      </c>
      <c r="E1575" t="s">
        <v>1663</v>
      </c>
    </row>
    <row r="1576" spans="1:5">
      <c r="A1576" t="s">
        <v>586</v>
      </c>
      <c r="B1576">
        <v>31</v>
      </c>
      <c r="C1576" t="s">
        <v>587</v>
      </c>
      <c r="D1576">
        <v>-50</v>
      </c>
      <c r="E1576" t="s">
        <v>1663</v>
      </c>
    </row>
    <row r="1577" spans="1:5">
      <c r="A1577" t="s">
        <v>9</v>
      </c>
      <c r="B1577">
        <v>31</v>
      </c>
      <c r="C1577" t="s">
        <v>69</v>
      </c>
      <c r="D1577">
        <v>-36</v>
      </c>
      <c r="E1577" t="s">
        <v>1663</v>
      </c>
    </row>
    <row r="1578" spans="1:5">
      <c r="A1578" t="s">
        <v>412</v>
      </c>
      <c r="B1578">
        <v>31</v>
      </c>
      <c r="C1578" t="s">
        <v>526</v>
      </c>
      <c r="D1578">
        <v>-100</v>
      </c>
      <c r="E1578" t="s">
        <v>1663</v>
      </c>
    </row>
    <row r="1579" spans="1:5">
      <c r="A1579" t="s">
        <v>9</v>
      </c>
      <c r="B1579">
        <v>31</v>
      </c>
      <c r="C1579" t="s">
        <v>68</v>
      </c>
      <c r="D1579">
        <v>-342</v>
      </c>
      <c r="E1579" t="s">
        <v>1663</v>
      </c>
    </row>
    <row r="1580" spans="1:5">
      <c r="A1580" t="s">
        <v>9</v>
      </c>
      <c r="B1580">
        <v>31</v>
      </c>
      <c r="C1580" t="s">
        <v>69</v>
      </c>
      <c r="D1580">
        <v>-350</v>
      </c>
      <c r="E1580" t="s">
        <v>1663</v>
      </c>
    </row>
    <row r="1581" spans="1:5">
      <c r="A1581" t="s">
        <v>9</v>
      </c>
      <c r="B1581">
        <v>31</v>
      </c>
      <c r="C1581" t="s">
        <v>70</v>
      </c>
      <c r="D1581">
        <v>-342</v>
      </c>
      <c r="E1581" t="s">
        <v>1663</v>
      </c>
    </row>
    <row r="1582" spans="1:5">
      <c r="A1582" t="s">
        <v>9</v>
      </c>
      <c r="B1582">
        <v>31</v>
      </c>
      <c r="C1582" t="s">
        <v>173</v>
      </c>
      <c r="D1582">
        <v>-2000</v>
      </c>
      <c r="E1582" t="s">
        <v>1663</v>
      </c>
    </row>
    <row r="1583" spans="1:5" hidden="1">
      <c r="A1583" t="s">
        <v>1739</v>
      </c>
      <c r="B1583">
        <v>6</v>
      </c>
      <c r="C1583" t="s">
        <v>1740</v>
      </c>
      <c r="D1583">
        <v>4000</v>
      </c>
      <c r="E1583" t="s">
        <v>2021</v>
      </c>
    </row>
    <row r="1584" spans="1:5" hidden="1">
      <c r="A1584" t="s">
        <v>1739</v>
      </c>
      <c r="B1584">
        <v>6</v>
      </c>
      <c r="C1584" t="s">
        <v>1741</v>
      </c>
      <c r="D1584">
        <v>10000</v>
      </c>
      <c r="E1584" t="s">
        <v>2021</v>
      </c>
    </row>
    <row r="1585" spans="1:5" hidden="1">
      <c r="A1585" t="s">
        <v>1739</v>
      </c>
      <c r="B1585">
        <v>6</v>
      </c>
      <c r="C1585" t="s">
        <v>1742</v>
      </c>
      <c r="D1585">
        <v>837</v>
      </c>
      <c r="E1585" t="s">
        <v>2021</v>
      </c>
    </row>
    <row r="1586" spans="1:5" hidden="1">
      <c r="A1586" t="s">
        <v>1739</v>
      </c>
      <c r="B1586">
        <v>6</v>
      </c>
      <c r="C1586" t="s">
        <v>1743</v>
      </c>
      <c r="D1586">
        <v>600</v>
      </c>
      <c r="E1586" t="s">
        <v>2021</v>
      </c>
    </row>
    <row r="1587" spans="1:5" hidden="1">
      <c r="A1587" t="s">
        <v>1739</v>
      </c>
      <c r="B1587">
        <v>6</v>
      </c>
      <c r="C1587" t="s">
        <v>1744</v>
      </c>
      <c r="D1587">
        <v>2000</v>
      </c>
      <c r="E1587" t="s">
        <v>2021</v>
      </c>
    </row>
    <row r="1588" spans="1:5" hidden="1">
      <c r="A1588" t="s">
        <v>1739</v>
      </c>
      <c r="B1588">
        <v>6</v>
      </c>
      <c r="C1588" t="s">
        <v>1745</v>
      </c>
      <c r="D1588">
        <v>2000</v>
      </c>
      <c r="E1588" t="s">
        <v>2021</v>
      </c>
    </row>
    <row r="1589" spans="1:5" hidden="1">
      <c r="A1589" t="s">
        <v>1739</v>
      </c>
      <c r="B1589">
        <v>7</v>
      </c>
      <c r="C1589" t="s">
        <v>1746</v>
      </c>
      <c r="D1589">
        <v>3000</v>
      </c>
      <c r="E1589" t="s">
        <v>2021</v>
      </c>
    </row>
    <row r="1590" spans="1:5" hidden="1">
      <c r="A1590" t="s">
        <v>1739</v>
      </c>
      <c r="B1590">
        <v>14</v>
      </c>
      <c r="C1590" t="s">
        <v>1740</v>
      </c>
      <c r="D1590">
        <v>4500</v>
      </c>
      <c r="E1590" t="s">
        <v>2021</v>
      </c>
    </row>
    <row r="1591" spans="1:5" hidden="1">
      <c r="A1591" t="s">
        <v>1739</v>
      </c>
      <c r="B1591">
        <v>14</v>
      </c>
      <c r="C1591" t="s">
        <v>1741</v>
      </c>
      <c r="D1591">
        <v>7500</v>
      </c>
      <c r="E1591" t="s">
        <v>2021</v>
      </c>
    </row>
    <row r="1592" spans="1:5" hidden="1">
      <c r="A1592" t="s">
        <v>1739</v>
      </c>
      <c r="B1592">
        <v>14</v>
      </c>
      <c r="C1592" t="s">
        <v>324</v>
      </c>
      <c r="D1592">
        <v>3000</v>
      </c>
      <c r="E1592" t="s">
        <v>2021</v>
      </c>
    </row>
    <row r="1593" spans="1:5" hidden="1">
      <c r="A1593" t="s">
        <v>1739</v>
      </c>
      <c r="B1593">
        <v>14</v>
      </c>
      <c r="C1593" t="s">
        <v>1747</v>
      </c>
      <c r="D1593">
        <v>750</v>
      </c>
      <c r="E1593" t="s">
        <v>2021</v>
      </c>
    </row>
    <row r="1594" spans="1:5" hidden="1">
      <c r="A1594" t="s">
        <v>1739</v>
      </c>
      <c r="B1594">
        <v>14</v>
      </c>
      <c r="C1594" t="s">
        <v>1742</v>
      </c>
      <c r="D1594">
        <v>760</v>
      </c>
      <c r="E1594" t="s">
        <v>2021</v>
      </c>
    </row>
    <row r="1595" spans="1:5" hidden="1">
      <c r="A1595" t="s">
        <v>1739</v>
      </c>
      <c r="B1595">
        <v>14</v>
      </c>
      <c r="C1595" t="s">
        <v>1748</v>
      </c>
      <c r="D1595">
        <v>799</v>
      </c>
      <c r="E1595" t="s">
        <v>2021</v>
      </c>
    </row>
    <row r="1596" spans="1:5" hidden="1">
      <c r="A1596" t="s">
        <v>1739</v>
      </c>
      <c r="B1596">
        <v>14</v>
      </c>
      <c r="C1596" t="s">
        <v>381</v>
      </c>
      <c r="D1596">
        <v>200</v>
      </c>
      <c r="E1596" t="s">
        <v>2021</v>
      </c>
    </row>
    <row r="1597" spans="1:5" hidden="1">
      <c r="A1597" t="s">
        <v>1739</v>
      </c>
      <c r="B1597">
        <v>14</v>
      </c>
      <c r="C1597" t="s">
        <v>1743</v>
      </c>
      <c r="D1597">
        <v>200</v>
      </c>
      <c r="E1597" t="s">
        <v>2021</v>
      </c>
    </row>
    <row r="1598" spans="1:5" hidden="1">
      <c r="A1598" t="s">
        <v>1739</v>
      </c>
      <c r="B1598">
        <v>14</v>
      </c>
      <c r="C1598" t="s">
        <v>1749</v>
      </c>
      <c r="D1598">
        <v>2520</v>
      </c>
      <c r="E1598" t="s">
        <v>2021</v>
      </c>
    </row>
    <row r="1599" spans="1:5" hidden="1">
      <c r="A1599" t="s">
        <v>1739</v>
      </c>
      <c r="B1599">
        <v>14</v>
      </c>
      <c r="C1599" t="s">
        <v>1745</v>
      </c>
      <c r="D1599">
        <v>5200</v>
      </c>
      <c r="E1599" t="s">
        <v>2021</v>
      </c>
    </row>
    <row r="1600" spans="1:5" hidden="1">
      <c r="A1600" t="s">
        <v>1739</v>
      </c>
      <c r="B1600">
        <v>17</v>
      </c>
      <c r="C1600" t="s">
        <v>1746</v>
      </c>
      <c r="D1600">
        <v>3000</v>
      </c>
      <c r="E1600" t="s">
        <v>2021</v>
      </c>
    </row>
    <row r="1601" spans="1:5" hidden="1">
      <c r="A1601" t="s">
        <v>1739</v>
      </c>
      <c r="B1601">
        <v>17</v>
      </c>
      <c r="C1601" t="s">
        <v>598</v>
      </c>
      <c r="D1601">
        <v>6500</v>
      </c>
      <c r="E1601" t="s">
        <v>2021</v>
      </c>
    </row>
    <row r="1602" spans="1:5" hidden="1">
      <c r="A1602" t="s">
        <v>1739</v>
      </c>
      <c r="B1602">
        <v>19</v>
      </c>
      <c r="C1602" t="s">
        <v>1750</v>
      </c>
      <c r="D1602">
        <v>700</v>
      </c>
      <c r="E1602" t="s">
        <v>2021</v>
      </c>
    </row>
    <row r="1603" spans="1:5" hidden="1">
      <c r="A1603" t="s">
        <v>1739</v>
      </c>
      <c r="B1603">
        <v>19</v>
      </c>
      <c r="C1603" t="s">
        <v>1751</v>
      </c>
      <c r="D1603">
        <v>1000</v>
      </c>
      <c r="E1603" t="s">
        <v>2021</v>
      </c>
    </row>
    <row r="1604" spans="1:5" hidden="1">
      <c r="A1604" t="s">
        <v>1739</v>
      </c>
      <c r="B1604">
        <v>19</v>
      </c>
      <c r="C1604" t="s">
        <v>1752</v>
      </c>
      <c r="D1604">
        <v>1000</v>
      </c>
      <c r="E1604" t="s">
        <v>2021</v>
      </c>
    </row>
    <row r="1605" spans="1:5" hidden="1">
      <c r="A1605" t="s">
        <v>1739</v>
      </c>
      <c r="B1605">
        <v>19</v>
      </c>
      <c r="C1605" t="s">
        <v>1753</v>
      </c>
      <c r="D1605">
        <v>2600</v>
      </c>
      <c r="E1605" t="s">
        <v>2021</v>
      </c>
    </row>
    <row r="1606" spans="1:5" hidden="1">
      <c r="A1606" t="s">
        <v>1739</v>
      </c>
      <c r="B1606">
        <v>20</v>
      </c>
      <c r="C1606" t="s">
        <v>1754</v>
      </c>
      <c r="D1606">
        <v>2000</v>
      </c>
      <c r="E1606" t="s">
        <v>2021</v>
      </c>
    </row>
    <row r="1607" spans="1:5" hidden="1">
      <c r="A1607" t="s">
        <v>1739</v>
      </c>
      <c r="B1607">
        <v>20</v>
      </c>
      <c r="C1607" t="s">
        <v>1755</v>
      </c>
      <c r="D1607">
        <v>400</v>
      </c>
      <c r="E1607" t="s">
        <v>2021</v>
      </c>
    </row>
    <row r="1608" spans="1:5" hidden="1">
      <c r="A1608" t="s">
        <v>1739</v>
      </c>
      <c r="B1608">
        <v>20</v>
      </c>
      <c r="C1608" t="s">
        <v>1756</v>
      </c>
      <c r="D1608">
        <v>4000</v>
      </c>
      <c r="E1608" t="s">
        <v>2021</v>
      </c>
    </row>
    <row r="1609" spans="1:5" hidden="1">
      <c r="A1609" t="s">
        <v>1739</v>
      </c>
      <c r="B1609">
        <v>20</v>
      </c>
      <c r="C1609" t="s">
        <v>1757</v>
      </c>
      <c r="D1609">
        <v>550</v>
      </c>
      <c r="E1609" t="s">
        <v>2021</v>
      </c>
    </row>
    <row r="1610" spans="1:5" hidden="1">
      <c r="A1610" t="s">
        <v>1739</v>
      </c>
      <c r="B1610">
        <v>20</v>
      </c>
      <c r="C1610" t="s">
        <v>1758</v>
      </c>
      <c r="D1610">
        <v>1400</v>
      </c>
      <c r="E1610" t="s">
        <v>2021</v>
      </c>
    </row>
    <row r="1611" spans="1:5" hidden="1">
      <c r="A1611" t="s">
        <v>1739</v>
      </c>
      <c r="B1611">
        <v>20</v>
      </c>
      <c r="C1611" t="s">
        <v>1759</v>
      </c>
      <c r="D1611">
        <v>3000</v>
      </c>
      <c r="E1611" t="s">
        <v>2021</v>
      </c>
    </row>
    <row r="1612" spans="1:5" hidden="1">
      <c r="A1612" t="s">
        <v>1739</v>
      </c>
      <c r="B1612">
        <v>20</v>
      </c>
      <c r="C1612" t="s">
        <v>1760</v>
      </c>
      <c r="D1612">
        <v>750</v>
      </c>
      <c r="E1612" t="s">
        <v>2021</v>
      </c>
    </row>
    <row r="1613" spans="1:5" hidden="1">
      <c r="A1613" t="s">
        <v>1739</v>
      </c>
      <c r="B1613">
        <v>20</v>
      </c>
      <c r="C1613" t="s">
        <v>1761</v>
      </c>
      <c r="D1613">
        <v>1000</v>
      </c>
      <c r="E1613" t="s">
        <v>2021</v>
      </c>
    </row>
    <row r="1614" spans="1:5" hidden="1">
      <c r="A1614" t="s">
        <v>1739</v>
      </c>
      <c r="B1614">
        <v>20</v>
      </c>
      <c r="C1614" t="s">
        <v>1762</v>
      </c>
      <c r="D1614">
        <v>1000</v>
      </c>
      <c r="E1614" t="s">
        <v>2021</v>
      </c>
    </row>
    <row r="1615" spans="1:5" hidden="1">
      <c r="A1615" t="s">
        <v>1739</v>
      </c>
      <c r="B1615">
        <v>20</v>
      </c>
      <c r="C1615" t="s">
        <v>1763</v>
      </c>
      <c r="D1615">
        <v>600</v>
      </c>
      <c r="E1615" t="s">
        <v>2021</v>
      </c>
    </row>
    <row r="1616" spans="1:5" hidden="1">
      <c r="A1616" t="s">
        <v>1739</v>
      </c>
      <c r="B1616">
        <v>20</v>
      </c>
      <c r="C1616" t="s">
        <v>1764</v>
      </c>
      <c r="D1616">
        <v>300</v>
      </c>
      <c r="E1616" t="s">
        <v>2021</v>
      </c>
    </row>
    <row r="1617" spans="1:5" hidden="1">
      <c r="A1617" t="s">
        <v>1739</v>
      </c>
      <c r="B1617">
        <v>20</v>
      </c>
      <c r="C1617" t="s">
        <v>1765</v>
      </c>
      <c r="D1617">
        <v>1400</v>
      </c>
      <c r="E1617" t="s">
        <v>2021</v>
      </c>
    </row>
    <row r="1618" spans="1:5" hidden="1">
      <c r="A1618" t="s">
        <v>1739</v>
      </c>
      <c r="B1618">
        <v>20</v>
      </c>
      <c r="C1618" t="s">
        <v>1766</v>
      </c>
      <c r="D1618">
        <v>700</v>
      </c>
      <c r="E1618" t="s">
        <v>2021</v>
      </c>
    </row>
    <row r="1619" spans="1:5" hidden="1">
      <c r="A1619" t="s">
        <v>1739</v>
      </c>
      <c r="B1619">
        <v>20</v>
      </c>
      <c r="C1619" t="s">
        <v>1767</v>
      </c>
      <c r="D1619">
        <v>400</v>
      </c>
      <c r="E1619" t="s">
        <v>2021</v>
      </c>
    </row>
    <row r="1620" spans="1:5" hidden="1">
      <c r="A1620" t="s">
        <v>1739</v>
      </c>
      <c r="B1620">
        <v>20</v>
      </c>
      <c r="C1620" t="s">
        <v>1768</v>
      </c>
      <c r="D1620">
        <v>820</v>
      </c>
      <c r="E1620" t="s">
        <v>2021</v>
      </c>
    </row>
    <row r="1621" spans="1:5" hidden="1">
      <c r="A1621" t="s">
        <v>1739</v>
      </c>
      <c r="B1621">
        <v>20</v>
      </c>
      <c r="C1621" t="s">
        <v>1769</v>
      </c>
      <c r="D1621">
        <v>700</v>
      </c>
      <c r="E1621" t="s">
        <v>2021</v>
      </c>
    </row>
    <row r="1622" spans="1:5" hidden="1">
      <c r="A1622" t="s">
        <v>1739</v>
      </c>
      <c r="B1622">
        <v>20</v>
      </c>
      <c r="C1622" t="s">
        <v>1770</v>
      </c>
      <c r="D1622">
        <v>1000</v>
      </c>
      <c r="E1622" t="s">
        <v>2021</v>
      </c>
    </row>
    <row r="1623" spans="1:5" hidden="1">
      <c r="A1623" t="s">
        <v>1739</v>
      </c>
      <c r="B1623">
        <v>20</v>
      </c>
      <c r="C1623" t="s">
        <v>1771</v>
      </c>
      <c r="D1623">
        <v>600</v>
      </c>
      <c r="E1623" t="s">
        <v>2021</v>
      </c>
    </row>
    <row r="1624" spans="1:5" hidden="1">
      <c r="A1624" t="s">
        <v>1739</v>
      </c>
      <c r="B1624">
        <v>20</v>
      </c>
      <c r="C1624" t="s">
        <v>1772</v>
      </c>
      <c r="D1624">
        <v>1000</v>
      </c>
      <c r="E1624" t="s">
        <v>2021</v>
      </c>
    </row>
    <row r="1625" spans="1:5" hidden="1">
      <c r="A1625" t="s">
        <v>1739</v>
      </c>
      <c r="B1625">
        <v>20</v>
      </c>
      <c r="C1625" t="s">
        <v>1773</v>
      </c>
      <c r="D1625">
        <v>600</v>
      </c>
      <c r="E1625" t="s">
        <v>2021</v>
      </c>
    </row>
    <row r="1626" spans="1:5" hidden="1">
      <c r="A1626" t="s">
        <v>1739</v>
      </c>
      <c r="B1626">
        <v>20</v>
      </c>
      <c r="C1626" t="s">
        <v>1774</v>
      </c>
      <c r="D1626">
        <v>700</v>
      </c>
      <c r="E1626" t="s">
        <v>2021</v>
      </c>
    </row>
    <row r="1627" spans="1:5" hidden="1">
      <c r="A1627" t="s">
        <v>1739</v>
      </c>
      <c r="B1627">
        <v>20</v>
      </c>
      <c r="C1627" t="s">
        <v>1775</v>
      </c>
      <c r="D1627">
        <v>600</v>
      </c>
      <c r="E1627" t="s">
        <v>2021</v>
      </c>
    </row>
    <row r="1628" spans="1:5" hidden="1">
      <c r="A1628" t="s">
        <v>1739</v>
      </c>
      <c r="B1628">
        <v>20</v>
      </c>
      <c r="C1628" t="s">
        <v>1776</v>
      </c>
      <c r="D1628">
        <v>2887</v>
      </c>
      <c r="E1628" t="s">
        <v>2021</v>
      </c>
    </row>
    <row r="1629" spans="1:5" hidden="1">
      <c r="A1629" t="s">
        <v>1739</v>
      </c>
      <c r="B1629">
        <v>20</v>
      </c>
      <c r="C1629" t="s">
        <v>1777</v>
      </c>
      <c r="D1629">
        <v>400</v>
      </c>
      <c r="E1629" t="s">
        <v>2021</v>
      </c>
    </row>
    <row r="1630" spans="1:5" hidden="1">
      <c r="A1630" t="s">
        <v>1739</v>
      </c>
      <c r="B1630">
        <v>20</v>
      </c>
      <c r="C1630" t="s">
        <v>1778</v>
      </c>
      <c r="D1630">
        <v>5450</v>
      </c>
      <c r="E1630" t="s">
        <v>2021</v>
      </c>
    </row>
    <row r="1631" spans="1:5" hidden="1">
      <c r="A1631" t="s">
        <v>1739</v>
      </c>
      <c r="B1631">
        <v>20</v>
      </c>
      <c r="C1631" t="s">
        <v>1779</v>
      </c>
      <c r="D1631">
        <v>2000</v>
      </c>
      <c r="E1631" t="s">
        <v>2021</v>
      </c>
    </row>
    <row r="1632" spans="1:5" hidden="1">
      <c r="A1632" t="s">
        <v>1739</v>
      </c>
      <c r="B1632">
        <v>20</v>
      </c>
      <c r="C1632" t="s">
        <v>1780</v>
      </c>
      <c r="D1632">
        <v>500</v>
      </c>
      <c r="E1632" t="s">
        <v>2021</v>
      </c>
    </row>
    <row r="1633" spans="1:5" hidden="1">
      <c r="A1633" t="s">
        <v>1739</v>
      </c>
      <c r="B1633">
        <v>20</v>
      </c>
      <c r="C1633" t="s">
        <v>1781</v>
      </c>
      <c r="D1633">
        <v>4800</v>
      </c>
      <c r="E1633" t="s">
        <v>2021</v>
      </c>
    </row>
    <row r="1634" spans="1:5" hidden="1">
      <c r="A1634" t="s">
        <v>1739</v>
      </c>
      <c r="B1634">
        <v>20</v>
      </c>
      <c r="C1634" t="s">
        <v>1782</v>
      </c>
      <c r="D1634">
        <v>1000</v>
      </c>
      <c r="E1634" t="s">
        <v>2021</v>
      </c>
    </row>
    <row r="1635" spans="1:5" hidden="1">
      <c r="A1635" t="s">
        <v>1739</v>
      </c>
      <c r="B1635">
        <v>20</v>
      </c>
      <c r="C1635" t="s">
        <v>1783</v>
      </c>
      <c r="D1635">
        <v>700</v>
      </c>
      <c r="E1635" t="s">
        <v>2021</v>
      </c>
    </row>
    <row r="1636" spans="1:5" hidden="1">
      <c r="A1636" t="s">
        <v>1739</v>
      </c>
      <c r="B1636">
        <v>20</v>
      </c>
      <c r="C1636" t="s">
        <v>1784</v>
      </c>
      <c r="D1636">
        <v>1250</v>
      </c>
      <c r="E1636" t="s">
        <v>2021</v>
      </c>
    </row>
    <row r="1637" spans="1:5" hidden="1">
      <c r="A1637" t="s">
        <v>1739</v>
      </c>
      <c r="B1637">
        <v>20</v>
      </c>
      <c r="C1637" t="s">
        <v>1785</v>
      </c>
      <c r="D1637">
        <v>1000</v>
      </c>
      <c r="E1637" t="s">
        <v>2021</v>
      </c>
    </row>
    <row r="1638" spans="1:5" hidden="1">
      <c r="A1638" t="s">
        <v>1739</v>
      </c>
      <c r="B1638">
        <v>20</v>
      </c>
      <c r="C1638" t="s">
        <v>1786</v>
      </c>
      <c r="D1638">
        <v>600</v>
      </c>
      <c r="E1638" t="s">
        <v>2021</v>
      </c>
    </row>
    <row r="1639" spans="1:5" hidden="1">
      <c r="A1639" t="s">
        <v>1739</v>
      </c>
      <c r="B1639">
        <v>20</v>
      </c>
      <c r="C1639" t="s">
        <v>1787</v>
      </c>
      <c r="D1639">
        <v>500</v>
      </c>
      <c r="E1639" t="s">
        <v>2021</v>
      </c>
    </row>
    <row r="1640" spans="1:5" hidden="1">
      <c r="A1640" t="s">
        <v>1739</v>
      </c>
      <c r="B1640">
        <v>20</v>
      </c>
      <c r="C1640" t="s">
        <v>1788</v>
      </c>
      <c r="D1640">
        <v>1592</v>
      </c>
      <c r="E1640" t="s">
        <v>2021</v>
      </c>
    </row>
    <row r="1641" spans="1:5" hidden="1">
      <c r="A1641" t="s">
        <v>1739</v>
      </c>
      <c r="B1641">
        <v>20</v>
      </c>
      <c r="C1641" t="s">
        <v>1789</v>
      </c>
      <c r="D1641">
        <v>1080</v>
      </c>
      <c r="E1641" t="s">
        <v>2021</v>
      </c>
    </row>
    <row r="1642" spans="1:5" hidden="1">
      <c r="A1642" t="s">
        <v>1739</v>
      </c>
      <c r="B1642">
        <v>20</v>
      </c>
      <c r="C1642" t="s">
        <v>1790</v>
      </c>
      <c r="D1642">
        <v>500</v>
      </c>
      <c r="E1642" t="s">
        <v>2021</v>
      </c>
    </row>
    <row r="1643" spans="1:5" hidden="1">
      <c r="A1643" t="s">
        <v>1739</v>
      </c>
      <c r="B1643">
        <v>20</v>
      </c>
      <c r="C1643" t="s">
        <v>1791</v>
      </c>
      <c r="D1643">
        <v>620</v>
      </c>
      <c r="E1643" t="s">
        <v>2021</v>
      </c>
    </row>
    <row r="1644" spans="1:5" hidden="1">
      <c r="A1644" t="s">
        <v>1739</v>
      </c>
      <c r="B1644">
        <v>20</v>
      </c>
      <c r="C1644" t="s">
        <v>1792</v>
      </c>
      <c r="D1644">
        <v>1000</v>
      </c>
      <c r="E1644" t="s">
        <v>2021</v>
      </c>
    </row>
    <row r="1645" spans="1:5" hidden="1">
      <c r="A1645" t="s">
        <v>1739</v>
      </c>
      <c r="B1645">
        <v>20</v>
      </c>
      <c r="C1645" t="s">
        <v>1793</v>
      </c>
      <c r="D1645">
        <v>700</v>
      </c>
      <c r="E1645" t="s">
        <v>2021</v>
      </c>
    </row>
    <row r="1646" spans="1:5" hidden="1">
      <c r="A1646" t="s">
        <v>1739</v>
      </c>
      <c r="B1646">
        <v>20</v>
      </c>
      <c r="C1646" t="s">
        <v>1794</v>
      </c>
      <c r="D1646">
        <v>700</v>
      </c>
      <c r="E1646" t="s">
        <v>2021</v>
      </c>
    </row>
    <row r="1647" spans="1:5" hidden="1">
      <c r="A1647" t="s">
        <v>1739</v>
      </c>
      <c r="B1647">
        <v>20</v>
      </c>
      <c r="C1647" t="s">
        <v>1795</v>
      </c>
      <c r="D1647">
        <v>1099</v>
      </c>
      <c r="E1647" t="s">
        <v>2021</v>
      </c>
    </row>
    <row r="1648" spans="1:5" hidden="1">
      <c r="A1648" t="s">
        <v>1739</v>
      </c>
      <c r="B1648">
        <v>20</v>
      </c>
      <c r="C1648" t="s">
        <v>1796</v>
      </c>
      <c r="D1648">
        <v>1000</v>
      </c>
      <c r="E1648" t="s">
        <v>2021</v>
      </c>
    </row>
    <row r="1649" spans="1:5" hidden="1">
      <c r="A1649" t="s">
        <v>1739</v>
      </c>
      <c r="B1649">
        <v>20</v>
      </c>
      <c r="C1649" t="s">
        <v>1797</v>
      </c>
      <c r="D1649">
        <v>1000</v>
      </c>
      <c r="E1649" t="s">
        <v>2021</v>
      </c>
    </row>
    <row r="1650" spans="1:5" hidden="1">
      <c r="A1650" t="s">
        <v>1739</v>
      </c>
      <c r="B1650">
        <v>20</v>
      </c>
      <c r="C1650" t="s">
        <v>1798</v>
      </c>
      <c r="D1650">
        <v>1000</v>
      </c>
      <c r="E1650" t="s">
        <v>2021</v>
      </c>
    </row>
    <row r="1651" spans="1:5" hidden="1">
      <c r="A1651" t="s">
        <v>1739</v>
      </c>
      <c r="B1651">
        <v>20</v>
      </c>
      <c r="C1651" t="s">
        <v>1799</v>
      </c>
      <c r="D1651">
        <v>1300</v>
      </c>
      <c r="E1651" t="s">
        <v>2021</v>
      </c>
    </row>
    <row r="1652" spans="1:5" hidden="1">
      <c r="A1652" t="s">
        <v>1739</v>
      </c>
      <c r="B1652">
        <v>20</v>
      </c>
      <c r="C1652" t="s">
        <v>1800</v>
      </c>
      <c r="D1652">
        <v>1400</v>
      </c>
      <c r="E1652" t="s">
        <v>2021</v>
      </c>
    </row>
    <row r="1653" spans="1:5" hidden="1">
      <c r="A1653" t="s">
        <v>1739</v>
      </c>
      <c r="B1653">
        <v>20</v>
      </c>
      <c r="C1653" t="s">
        <v>1747</v>
      </c>
      <c r="D1653">
        <v>239</v>
      </c>
      <c r="E1653" t="s">
        <v>2021</v>
      </c>
    </row>
    <row r="1654" spans="1:5" hidden="1">
      <c r="A1654" t="s">
        <v>1739</v>
      </c>
      <c r="B1654">
        <v>20</v>
      </c>
      <c r="C1654" t="s">
        <v>1801</v>
      </c>
      <c r="D1654">
        <v>1400</v>
      </c>
      <c r="E1654" t="s">
        <v>2021</v>
      </c>
    </row>
    <row r="1655" spans="1:5" hidden="1">
      <c r="A1655" t="s">
        <v>1739</v>
      </c>
      <c r="B1655">
        <v>20</v>
      </c>
      <c r="C1655" t="s">
        <v>1802</v>
      </c>
      <c r="D1655">
        <v>709</v>
      </c>
      <c r="E1655" t="s">
        <v>2021</v>
      </c>
    </row>
    <row r="1656" spans="1:5" hidden="1">
      <c r="A1656" t="s">
        <v>1739</v>
      </c>
      <c r="B1656">
        <v>20</v>
      </c>
      <c r="C1656" t="s">
        <v>1803</v>
      </c>
      <c r="D1656">
        <v>4725</v>
      </c>
      <c r="E1656" t="s">
        <v>2021</v>
      </c>
    </row>
    <row r="1657" spans="1:5" hidden="1">
      <c r="A1657" t="s">
        <v>1739</v>
      </c>
      <c r="B1657">
        <v>20</v>
      </c>
      <c r="C1657" t="s">
        <v>1804</v>
      </c>
      <c r="D1657">
        <v>791</v>
      </c>
      <c r="E1657" t="s">
        <v>2021</v>
      </c>
    </row>
    <row r="1658" spans="1:5" hidden="1">
      <c r="A1658" t="s">
        <v>1739</v>
      </c>
      <c r="B1658">
        <v>20</v>
      </c>
      <c r="C1658" t="s">
        <v>1748</v>
      </c>
      <c r="D1658">
        <v>300</v>
      </c>
      <c r="E1658" t="s">
        <v>2021</v>
      </c>
    </row>
    <row r="1659" spans="1:5" hidden="1">
      <c r="A1659" t="s">
        <v>1739</v>
      </c>
      <c r="B1659">
        <v>20</v>
      </c>
      <c r="C1659" t="s">
        <v>1805</v>
      </c>
      <c r="D1659">
        <v>600</v>
      </c>
      <c r="E1659" t="s">
        <v>2021</v>
      </c>
    </row>
    <row r="1660" spans="1:5" hidden="1">
      <c r="A1660" t="s">
        <v>1739</v>
      </c>
      <c r="B1660">
        <v>20</v>
      </c>
      <c r="C1660" t="s">
        <v>1806</v>
      </c>
      <c r="D1660">
        <v>720</v>
      </c>
      <c r="E1660" t="s">
        <v>2021</v>
      </c>
    </row>
    <row r="1661" spans="1:5" hidden="1">
      <c r="A1661" t="s">
        <v>1739</v>
      </c>
      <c r="B1661">
        <v>20</v>
      </c>
      <c r="C1661" t="s">
        <v>1807</v>
      </c>
      <c r="D1661">
        <v>700</v>
      </c>
      <c r="E1661" t="s">
        <v>2021</v>
      </c>
    </row>
    <row r="1662" spans="1:5" hidden="1">
      <c r="A1662" t="s">
        <v>1739</v>
      </c>
      <c r="B1662">
        <v>20</v>
      </c>
      <c r="C1662" t="s">
        <v>1808</v>
      </c>
      <c r="D1662">
        <v>1000</v>
      </c>
      <c r="E1662" t="s">
        <v>2021</v>
      </c>
    </row>
    <row r="1663" spans="1:5" hidden="1">
      <c r="A1663" t="s">
        <v>1739</v>
      </c>
      <c r="B1663">
        <v>20</v>
      </c>
      <c r="C1663" t="s">
        <v>1809</v>
      </c>
      <c r="D1663">
        <v>500</v>
      </c>
      <c r="E1663" t="s">
        <v>2021</v>
      </c>
    </row>
    <row r="1664" spans="1:5" hidden="1">
      <c r="A1664" t="s">
        <v>1739</v>
      </c>
      <c r="B1664">
        <v>20</v>
      </c>
      <c r="C1664" t="s">
        <v>1810</v>
      </c>
      <c r="D1664">
        <v>1000</v>
      </c>
      <c r="E1664" t="s">
        <v>2021</v>
      </c>
    </row>
    <row r="1665" spans="1:5" hidden="1">
      <c r="A1665" t="s">
        <v>1739</v>
      </c>
      <c r="B1665">
        <v>20</v>
      </c>
      <c r="C1665" t="s">
        <v>1811</v>
      </c>
      <c r="D1665">
        <v>700</v>
      </c>
      <c r="E1665" t="s">
        <v>2021</v>
      </c>
    </row>
    <row r="1666" spans="1:5" hidden="1">
      <c r="A1666" t="s">
        <v>1739</v>
      </c>
      <c r="B1666">
        <v>20</v>
      </c>
      <c r="C1666" t="s">
        <v>1812</v>
      </c>
      <c r="D1666">
        <v>700</v>
      </c>
      <c r="E1666" t="s">
        <v>2021</v>
      </c>
    </row>
    <row r="1667" spans="1:5" hidden="1">
      <c r="A1667" t="s">
        <v>1739</v>
      </c>
      <c r="B1667">
        <v>20</v>
      </c>
      <c r="C1667" t="s">
        <v>1813</v>
      </c>
      <c r="D1667">
        <v>600</v>
      </c>
      <c r="E1667" t="s">
        <v>2021</v>
      </c>
    </row>
    <row r="1668" spans="1:5" hidden="1">
      <c r="A1668" t="s">
        <v>1739</v>
      </c>
      <c r="B1668">
        <v>20</v>
      </c>
      <c r="C1668" t="s">
        <v>1814</v>
      </c>
      <c r="D1668">
        <v>500</v>
      </c>
      <c r="E1668" t="s">
        <v>2021</v>
      </c>
    </row>
    <row r="1669" spans="1:5" hidden="1">
      <c r="A1669" t="s">
        <v>1739</v>
      </c>
      <c r="B1669">
        <v>20</v>
      </c>
      <c r="C1669" t="s">
        <v>1815</v>
      </c>
      <c r="D1669">
        <v>800</v>
      </c>
      <c r="E1669" t="s">
        <v>2021</v>
      </c>
    </row>
    <row r="1670" spans="1:5" hidden="1">
      <c r="A1670" t="s">
        <v>1739</v>
      </c>
      <c r="B1670">
        <v>20</v>
      </c>
      <c r="C1670" t="s">
        <v>1749</v>
      </c>
      <c r="D1670">
        <v>2518</v>
      </c>
      <c r="E1670" t="s">
        <v>2021</v>
      </c>
    </row>
    <row r="1671" spans="1:5" hidden="1">
      <c r="A1671" t="s">
        <v>1739</v>
      </c>
      <c r="B1671">
        <v>20</v>
      </c>
      <c r="C1671" t="s">
        <v>1816</v>
      </c>
      <c r="D1671">
        <v>5000</v>
      </c>
      <c r="E1671" t="s">
        <v>2021</v>
      </c>
    </row>
    <row r="1672" spans="1:5" hidden="1">
      <c r="A1672" t="s">
        <v>1739</v>
      </c>
      <c r="B1672">
        <v>20</v>
      </c>
      <c r="C1672" t="s">
        <v>1817</v>
      </c>
      <c r="D1672">
        <v>3000</v>
      </c>
      <c r="E1672" t="s">
        <v>2021</v>
      </c>
    </row>
    <row r="1673" spans="1:5" hidden="1">
      <c r="A1673" t="s">
        <v>1739</v>
      </c>
      <c r="B1673">
        <v>20</v>
      </c>
      <c r="C1673" t="s">
        <v>1818</v>
      </c>
      <c r="D1673">
        <v>2600</v>
      </c>
      <c r="E1673" t="s">
        <v>2021</v>
      </c>
    </row>
    <row r="1674" spans="1:5" hidden="1">
      <c r="A1674" t="s">
        <v>1739</v>
      </c>
      <c r="B1674">
        <v>20</v>
      </c>
      <c r="C1674" t="s">
        <v>1819</v>
      </c>
      <c r="D1674">
        <v>2700</v>
      </c>
      <c r="E1674" t="s">
        <v>2021</v>
      </c>
    </row>
    <row r="1675" spans="1:5" hidden="1">
      <c r="A1675" t="s">
        <v>1739</v>
      </c>
      <c r="B1675">
        <v>20</v>
      </c>
      <c r="C1675" t="s">
        <v>1820</v>
      </c>
      <c r="D1675">
        <v>6500</v>
      </c>
      <c r="E1675" t="s">
        <v>2021</v>
      </c>
    </row>
    <row r="1676" spans="1:5" hidden="1">
      <c r="A1676" t="s">
        <v>1739</v>
      </c>
      <c r="B1676">
        <v>20</v>
      </c>
      <c r="C1676" t="s">
        <v>1821</v>
      </c>
      <c r="D1676">
        <v>13749</v>
      </c>
      <c r="E1676" t="s">
        <v>2021</v>
      </c>
    </row>
    <row r="1677" spans="1:5" hidden="1">
      <c r="A1677" t="s">
        <v>1739</v>
      </c>
      <c r="B1677">
        <v>20</v>
      </c>
      <c r="C1677" t="s">
        <v>598</v>
      </c>
      <c r="D1677">
        <v>4501</v>
      </c>
      <c r="E1677" t="s">
        <v>2021</v>
      </c>
    </row>
    <row r="1678" spans="1:5" hidden="1">
      <c r="A1678" t="s">
        <v>1739</v>
      </c>
      <c r="B1678">
        <v>20</v>
      </c>
      <c r="C1678" t="s">
        <v>1822</v>
      </c>
      <c r="D1678">
        <v>6500</v>
      </c>
      <c r="E1678" t="s">
        <v>2021</v>
      </c>
    </row>
    <row r="1679" spans="1:5" hidden="1">
      <c r="A1679" t="s">
        <v>1739</v>
      </c>
      <c r="B1679">
        <v>24</v>
      </c>
      <c r="C1679" t="s">
        <v>1823</v>
      </c>
      <c r="D1679">
        <v>13000</v>
      </c>
      <c r="E1679" t="s">
        <v>2021</v>
      </c>
    </row>
    <row r="1680" spans="1:5" hidden="1">
      <c r="A1680" t="s">
        <v>1739</v>
      </c>
      <c r="B1680">
        <v>24</v>
      </c>
      <c r="C1680" t="s">
        <v>1824</v>
      </c>
      <c r="D1680">
        <v>13000</v>
      </c>
      <c r="E1680" t="s">
        <v>2021</v>
      </c>
    </row>
    <row r="1681" spans="1:5" hidden="1">
      <c r="A1681" t="s">
        <v>1739</v>
      </c>
      <c r="B1681">
        <v>24</v>
      </c>
      <c r="C1681" t="s">
        <v>1825</v>
      </c>
      <c r="D1681">
        <v>9990</v>
      </c>
      <c r="E1681" t="s">
        <v>2021</v>
      </c>
    </row>
    <row r="1682" spans="1:5" hidden="1">
      <c r="A1682" t="s">
        <v>1739</v>
      </c>
      <c r="B1682">
        <v>30</v>
      </c>
      <c r="C1682" t="s">
        <v>1826</v>
      </c>
      <c r="D1682">
        <v>308</v>
      </c>
      <c r="E1682" t="s">
        <v>2021</v>
      </c>
    </row>
    <row r="1683" spans="1:5" hidden="1">
      <c r="A1683" t="s">
        <v>1739</v>
      </c>
      <c r="B1683">
        <v>30</v>
      </c>
      <c r="C1683" t="s">
        <v>1827</v>
      </c>
      <c r="D1683">
        <v>2000</v>
      </c>
      <c r="E1683" t="s">
        <v>2021</v>
      </c>
    </row>
    <row r="1684" spans="1:5" hidden="1">
      <c r="A1684" t="s">
        <v>1739</v>
      </c>
      <c r="B1684">
        <v>30</v>
      </c>
      <c r="C1684" t="s">
        <v>1828</v>
      </c>
      <c r="D1684">
        <v>2500</v>
      </c>
      <c r="E1684" t="s">
        <v>2021</v>
      </c>
    </row>
    <row r="1685" spans="1:5" hidden="1">
      <c r="A1685" t="s">
        <v>1739</v>
      </c>
      <c r="B1685">
        <v>30</v>
      </c>
      <c r="C1685" t="s">
        <v>1745</v>
      </c>
      <c r="D1685">
        <v>5600</v>
      </c>
      <c r="E1685" t="s">
        <v>2021</v>
      </c>
    </row>
    <row r="1686" spans="1:5" hidden="1">
      <c r="A1686" t="s">
        <v>1739</v>
      </c>
      <c r="B1686">
        <v>31</v>
      </c>
      <c r="C1686" t="s">
        <v>1829</v>
      </c>
      <c r="D1686">
        <v>1000</v>
      </c>
      <c r="E1686" t="s">
        <v>2021</v>
      </c>
    </row>
    <row r="1687" spans="1:5" hidden="1">
      <c r="A1687" t="s">
        <v>1739</v>
      </c>
      <c r="B1687">
        <v>31</v>
      </c>
      <c r="C1687" t="s">
        <v>1753</v>
      </c>
      <c r="D1687">
        <v>5000</v>
      </c>
      <c r="E1687" t="s">
        <v>2021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K649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J657" sqref="J657"/>
    </sheetView>
  </sheetViews>
  <sheetFormatPr defaultRowHeight="12"/>
  <cols>
    <col min="1" max="1" width="24.85546875" style="2" customWidth="1"/>
    <col min="2" max="2" width="10" style="2" customWidth="1"/>
    <col min="3" max="3" width="14.5703125" style="2" customWidth="1"/>
    <col min="4" max="4" width="19.42578125" style="2" customWidth="1"/>
    <col min="5" max="5" width="5.42578125" style="4" customWidth="1"/>
    <col min="6" max="6" width="5" style="1" bestFit="1" customWidth="1"/>
    <col min="7" max="8" width="4.42578125" style="1" customWidth="1"/>
    <col min="9" max="11" width="5.28515625" style="1" customWidth="1"/>
    <col min="12" max="12" width="4.42578125" style="1" customWidth="1"/>
    <col min="13" max="13" width="4.140625" style="1" customWidth="1"/>
    <col min="14" max="15" width="5.28515625" style="1" bestFit="1" customWidth="1"/>
    <col min="16" max="16" width="5" style="1" customWidth="1"/>
    <col min="17" max="17" width="5" style="1" bestFit="1" customWidth="1"/>
    <col min="18" max="18" width="5" style="1" customWidth="1"/>
    <col min="19" max="19" width="5.28515625" style="1" bestFit="1" customWidth="1"/>
    <col min="20" max="20" width="5" style="1" bestFit="1" customWidth="1"/>
    <col min="21" max="22" width="5.28515625" style="1" bestFit="1" customWidth="1"/>
    <col min="23" max="24" width="5" style="1" bestFit="1" customWidth="1"/>
    <col min="25" max="25" width="5.28515625" style="1" bestFit="1" customWidth="1"/>
    <col min="26" max="26" width="5" style="1" customWidth="1"/>
    <col min="27" max="27" width="5.28515625" style="1" bestFit="1" customWidth="1"/>
    <col min="28" max="28" width="5" style="1" bestFit="1" customWidth="1"/>
    <col min="29" max="30" width="5.28515625" style="1" bestFit="1" customWidth="1"/>
    <col min="31" max="32" width="5" style="1" bestFit="1" customWidth="1"/>
    <col min="33" max="33" width="5" style="1" customWidth="1"/>
    <col min="34" max="34" width="5" style="1" bestFit="1" customWidth="1"/>
    <col min="35" max="36" width="5.28515625" style="1" bestFit="1" customWidth="1"/>
    <col min="37" max="37" width="6.85546875" style="1" customWidth="1"/>
    <col min="38" max="16384" width="9.140625" style="1"/>
  </cols>
  <sheetData>
    <row r="1" spans="1:37" ht="20.25" thickBot="1">
      <c r="A1" s="17" t="s">
        <v>1695</v>
      </c>
    </row>
    <row r="2" spans="1:37" ht="12.75" thickTop="1"/>
    <row r="3" spans="1:37">
      <c r="F3" s="16" t="str">
        <f>MID(CHOOSE(WEEKDAY(DATE(MasterSheet!$D2,MasterSheet!$A1,Table_ExternalData_1[[#Headers],[1]])),"Sunday","Monday","Tuesday","Wednesday","Thursday","Friday","Saturday"),1,3)</f>
        <v>Sun</v>
      </c>
      <c r="G3" s="16" t="str">
        <f>MID(CHOOSE(WEEKDAY(DATE(MasterSheet!$D2,MasterSheet!$A1,Table_ExternalData_1[[#Headers],[2]])),"Sunday","Monday","Tuesday","Wednesday","Thursday","Friday","Saturday"),1,3)</f>
        <v>Mon</v>
      </c>
      <c r="H3" s="16" t="str">
        <f>MID(CHOOSE(WEEKDAY(DATE(MasterSheet!$D2,MasterSheet!$A1,Table_ExternalData_1[[#Headers],[3]])),"Sunday","Monday","Tuesday","Wednesday","Thursday","Friday","Saturday"),1,3)</f>
        <v>Tue</v>
      </c>
      <c r="I3" s="16" t="str">
        <f>MID(CHOOSE(WEEKDAY(DATE(MasterSheet!$D2,MasterSheet!$A1,Table_ExternalData_1[[#Headers],[4]])),"Sunday","Monday","Tuesday","Wednesday","Thursday","Friday","Saturday"),1,3)</f>
        <v>Wed</v>
      </c>
      <c r="J3" s="16" t="str">
        <f>MID(CHOOSE(WEEKDAY(DATE(MasterSheet!$D2,MasterSheet!$A1,Table_ExternalData_1[[#Headers],[5]])),"Sunday","Monday","Tuesday","Wednesday","Thursday","Friday","Saturday"),1,3)</f>
        <v>Thu</v>
      </c>
      <c r="K3" s="16" t="str">
        <f>MID(CHOOSE(WEEKDAY(DATE(MasterSheet!$D2,MasterSheet!$A1,Table_ExternalData_1[[#Headers],[6]])),"Sunday","Monday","Tuesday","Wednesday","Thursday","Friday","Saturday"),1,3)</f>
        <v>Fri</v>
      </c>
      <c r="L3" s="16" t="str">
        <f>MID(CHOOSE(WEEKDAY(DATE(MasterSheet!$D2,MasterSheet!$A1,Table_ExternalData_1[[#Headers],[7]])),"Sunday","Monday","Tuesday","Wednesday","Thursday","Friday","Saturday"),1,3)</f>
        <v>Sat</v>
      </c>
      <c r="M3" s="16" t="str">
        <f>MID(CHOOSE(WEEKDAY(DATE(MasterSheet!$D2,MasterSheet!$A1,Table_ExternalData_1[[#Headers],[2]])),"Sunday","Monday","Tuesday","Wednesday","Thursday","Friday","Saturday"),1,3)</f>
        <v>Mon</v>
      </c>
      <c r="N3" s="16" t="str">
        <f>MID(CHOOSE(WEEKDAY(DATE(MasterSheet!$D2,MasterSheet!$A1,Table_ExternalData_1[[#Headers],[3]])),"Sunday","Monday","Tuesday","Wednesday","Thursday","Friday","Saturday"),1,3)</f>
        <v>Tue</v>
      </c>
      <c r="O3" s="16" t="str">
        <f>MID(CHOOSE(WEEKDAY(DATE(MasterSheet!$D2,MasterSheet!$A1,Table_ExternalData_1[[#Headers],[4]])),"Sunday","Monday","Tuesday","Wednesday","Thursday","Friday","Saturday"),1,3)</f>
        <v>Wed</v>
      </c>
      <c r="P3" s="16" t="str">
        <f>MID(CHOOSE(WEEKDAY(DATE(MasterSheet!$D2,MasterSheet!$A1,Table_ExternalData_1[[#Headers],[5]])),"Sunday","Monday","Tuesday","Wednesday","Thursday","Friday","Saturday"),1,3)</f>
        <v>Thu</v>
      </c>
      <c r="Q3" s="16" t="str">
        <f>MID(CHOOSE(WEEKDAY(DATE(MasterSheet!$D2,MasterSheet!$A1,Table_ExternalData_1[[#Headers],[6]])),"Sunday","Monday","Tuesday","Wednesday","Thursday","Friday","Saturday"),1,3)</f>
        <v>Fri</v>
      </c>
      <c r="R3" s="16" t="str">
        <f>MID(CHOOSE(WEEKDAY(DATE(MasterSheet!$D2,MasterSheet!$A1,Table_ExternalData_1[[#Headers],[7]])),"Sunday","Monday","Tuesday","Wednesday","Thursday","Friday","Saturday"),1,3)</f>
        <v>Sat</v>
      </c>
      <c r="S3" s="16" t="str">
        <f>MID(CHOOSE(WEEKDAY(DATE(MasterSheet!$D2,MasterSheet!$A1,Table_ExternalData_1[[#Headers],[8]])),"Sunday","Monday","Tuesday","Wednesday","Thursday","Friday","Saturday"),1,3)</f>
        <v>Sun</v>
      </c>
      <c r="T3" s="16" t="str">
        <f>MID(CHOOSE(WEEKDAY(DATE(MasterSheet!$D2,MasterSheet!$A1,Table_ExternalData_1[[#Headers],[3]])),"Sunday","Monday","Tuesday","Wednesday","Thursday","Friday","Saturday"),1,3)</f>
        <v>Tue</v>
      </c>
      <c r="U3" s="16" t="str">
        <f>MID(CHOOSE(WEEKDAY(DATE(MasterSheet!$D2,MasterSheet!$A1,Table_ExternalData_1[[#Headers],[4]])),"Sunday","Monday","Tuesday","Wednesday","Thursday","Friday","Saturday"),1,3)</f>
        <v>Wed</v>
      </c>
      <c r="V3" s="16" t="str">
        <f>MID(CHOOSE(WEEKDAY(DATE(MasterSheet!$D2,MasterSheet!$A1,Table_ExternalData_1[[#Headers],[5]])),"Sunday","Monday","Tuesday","Wednesday","Thursday","Friday","Saturday"),1,3)</f>
        <v>Thu</v>
      </c>
      <c r="W3" s="16" t="str">
        <f>MID(CHOOSE(WEEKDAY(DATE(MasterSheet!$D2,MasterSheet!$A1,Table_ExternalData_1[[#Headers],[6]])),"Sunday","Monday","Tuesday","Wednesday","Thursday","Friday","Saturday"),1,3)</f>
        <v>Fri</v>
      </c>
      <c r="X3" s="16" t="str">
        <f>MID(CHOOSE(WEEKDAY(DATE(MasterSheet!$D2,MasterSheet!$A1,Table_ExternalData_1[[#Headers],[7]])),"Sunday","Monday","Tuesday","Wednesday","Thursday","Friday","Saturday"),1,3)</f>
        <v>Sat</v>
      </c>
      <c r="Y3" s="16" t="str">
        <f>MID(CHOOSE(WEEKDAY(DATE(MasterSheet!$D2,MasterSheet!$A1,Table_ExternalData_1[[#Headers],[8]])),"Sunday","Monday","Tuesday","Wednesday","Thursday","Friday","Saturday"),1,3)</f>
        <v>Sun</v>
      </c>
      <c r="Z3" s="16" t="str">
        <f>MID(CHOOSE(WEEKDAY(DATE(MasterSheet!$D2,MasterSheet!$A1,Table_ExternalData_1[[#Headers],[9]])),"Sunday","Monday","Tuesday","Wednesday","Thursday","Friday","Saturday"),1,3)</f>
        <v>Mon</v>
      </c>
      <c r="AA3" s="16" t="str">
        <f>MID(CHOOSE(WEEKDAY(DATE(MasterSheet!$D2,MasterSheet!$A1,Table_ExternalData_1[[#Headers],[4]])),"Sunday","Monday","Tuesday","Wednesday","Thursday","Friday","Saturday"),1,3)</f>
        <v>Wed</v>
      </c>
      <c r="AB3" s="16" t="str">
        <f>MID(CHOOSE(WEEKDAY(DATE(MasterSheet!$D2,MasterSheet!$A1,Table_ExternalData_1[[#Headers],[5]])),"Sunday","Monday","Tuesday","Wednesday","Thursday","Friday","Saturday"),1,3)</f>
        <v>Thu</v>
      </c>
      <c r="AC3" s="16" t="str">
        <f>MID(CHOOSE(WEEKDAY(DATE(MasterSheet!$D2,MasterSheet!$A1,Table_ExternalData_1[[#Headers],[6]])),"Sunday","Monday","Tuesday","Wednesday","Thursday","Friday","Saturday"),1,3)</f>
        <v>Fri</v>
      </c>
      <c r="AD3" s="16" t="str">
        <f>MID(CHOOSE(WEEKDAY(DATE(MasterSheet!$D2,MasterSheet!$A1,Table_ExternalData_1[[#Headers],[7]])),"Sunday","Monday","Tuesday","Wednesday","Thursday","Friday","Saturday"),1,3)</f>
        <v>Sat</v>
      </c>
      <c r="AE3" s="16" t="str">
        <f>MID(CHOOSE(WEEKDAY(DATE(MasterSheet!$D2,MasterSheet!$A1,Table_ExternalData_1[[#Headers],[8]])),"Sunday","Monday","Tuesday","Wednesday","Thursday","Friday","Saturday"),1,3)</f>
        <v>Sun</v>
      </c>
      <c r="AF3" s="16" t="str">
        <f>MID(CHOOSE(WEEKDAY(DATE(MasterSheet!$D2,MasterSheet!$A1,Table_ExternalData_1[[#Headers],[9]])),"Sunday","Monday","Tuesday","Wednesday","Thursday","Friday","Saturday"),1,3)</f>
        <v>Mon</v>
      </c>
      <c r="AG3" s="16" t="str">
        <f>MID(CHOOSE(WEEKDAY(DATE(MasterSheet!$D2,MasterSheet!$A1,Table_ExternalData_1[[#Headers],[10]])),"Sunday","Monday","Tuesday","Wednesday","Thursday","Friday","Saturday"),1,3)</f>
        <v>Tue</v>
      </c>
      <c r="AH3" s="16" t="str">
        <f>MID(CHOOSE(WEEKDAY(DATE(MasterSheet!$D2,MasterSheet!$A1,Table_ExternalData_1[[#Headers],[5]])),"Sunday","Monday","Tuesday","Wednesday","Thursday","Friday","Saturday"),1,3)</f>
        <v>Thu</v>
      </c>
      <c r="AI3" s="16" t="str">
        <f>MID(CHOOSE(WEEKDAY(DATE(MasterSheet!$D2,MasterSheet!$A1,Table_ExternalData_1[[#Headers],[6]])),"Sunday","Monday","Tuesday","Wednesday","Thursday","Friday","Saturday"),1,3)</f>
        <v>Fri</v>
      </c>
      <c r="AJ3" s="16" t="str">
        <f>MID(CHOOSE(WEEKDAY(DATE(MasterSheet!$D2,MasterSheet!$A1,Table_ExternalData_1[[#Headers],[7]])),"Sunday","Monday","Tuesday","Wednesday","Thursday","Friday","Saturday"),1,3)</f>
        <v>Sat</v>
      </c>
    </row>
    <row r="4" spans="1:37" s="2" customFormat="1">
      <c r="A4" s="2" t="s">
        <v>604</v>
      </c>
      <c r="B4" s="2" t="s">
        <v>605</v>
      </c>
      <c r="C4" s="2" t="s">
        <v>606</v>
      </c>
      <c r="D4" s="2" t="s">
        <v>607</v>
      </c>
      <c r="E4" s="5" t="s">
        <v>1661</v>
      </c>
      <c r="F4" s="2" t="s">
        <v>1664</v>
      </c>
      <c r="G4" s="2" t="s">
        <v>1665</v>
      </c>
      <c r="H4" s="2" t="s">
        <v>1666</v>
      </c>
      <c r="I4" s="2" t="s">
        <v>1667</v>
      </c>
      <c r="J4" s="2" t="s">
        <v>1668</v>
      </c>
      <c r="K4" s="2" t="s">
        <v>1669</v>
      </c>
      <c r="L4" s="2" t="s">
        <v>1670</v>
      </c>
      <c r="M4" s="2" t="s">
        <v>1671</v>
      </c>
      <c r="N4" s="2" t="s">
        <v>1672</v>
      </c>
      <c r="O4" s="2" t="s">
        <v>1673</v>
      </c>
      <c r="P4" s="2" t="s">
        <v>1674</v>
      </c>
      <c r="Q4" s="2" t="s">
        <v>1675</v>
      </c>
      <c r="R4" s="2" t="s">
        <v>1676</v>
      </c>
      <c r="S4" s="2" t="s">
        <v>1677</v>
      </c>
      <c r="T4" s="2" t="s">
        <v>1678</v>
      </c>
      <c r="U4" s="2" t="s">
        <v>1679</v>
      </c>
      <c r="V4" s="2" t="s">
        <v>1680</v>
      </c>
      <c r="W4" s="2" t="s">
        <v>1681</v>
      </c>
      <c r="X4" s="2" t="s">
        <v>1682</v>
      </c>
      <c r="Y4" s="2" t="s">
        <v>1683</v>
      </c>
      <c r="Z4" s="2" t="s">
        <v>1684</v>
      </c>
      <c r="AA4" s="2" t="s">
        <v>1685</v>
      </c>
      <c r="AB4" s="2" t="s">
        <v>1686</v>
      </c>
      <c r="AC4" s="2" t="s">
        <v>1687</v>
      </c>
      <c r="AD4" s="2" t="s">
        <v>1688</v>
      </c>
      <c r="AE4" s="2" t="s">
        <v>1689</v>
      </c>
      <c r="AF4" s="2" t="s">
        <v>1690</v>
      </c>
      <c r="AG4" s="2" t="s">
        <v>1691</v>
      </c>
      <c r="AH4" s="2" t="s">
        <v>1692</v>
      </c>
      <c r="AI4" s="2" t="s">
        <v>1693</v>
      </c>
      <c r="AJ4" s="2" t="s">
        <v>1694</v>
      </c>
      <c r="AK4" s="2" t="s">
        <v>1659</v>
      </c>
    </row>
    <row r="5" spans="1:37" ht="24">
      <c r="A5" s="3" t="s">
        <v>608</v>
      </c>
      <c r="B5" s="3" t="s">
        <v>132</v>
      </c>
      <c r="C5" s="3" t="s">
        <v>609</v>
      </c>
      <c r="D5" s="3" t="s">
        <v>610</v>
      </c>
      <c r="E5" s="6" t="s">
        <v>1662</v>
      </c>
      <c r="F5" s="7">
        <f>SUMIFS(GQList,GIList,Table_ExternalData_1[[#This Row],[Item_key]],GDList,Table_ExternalData_1[[#Headers],[1]])</f>
        <v>0</v>
      </c>
      <c r="G5" s="7">
        <f>SUMIFS(GQList,GIList,Table_ExternalData_1[[#This Row],[Item_key]],GDList,Table_ExternalData_1[[#Headers],[2]])</f>
        <v>0</v>
      </c>
      <c r="H5" s="7">
        <f>SUMIFS(GQList,GIList,Table_ExternalData_1[[#This Row],[Item_key]],GDList,Table_ExternalData_1[[#Headers],[3]])</f>
        <v>0</v>
      </c>
      <c r="I5" s="7">
        <f>SUMIFS(GQList,GIList,Table_ExternalData_1[[#This Row],[Item_key]],GDList,Table_ExternalData_1[[#Headers],[4]])</f>
        <v>0</v>
      </c>
      <c r="J5" s="7">
        <f>SUMIFS(GQList,GIList,Table_ExternalData_1[[#This Row],[Item_key]],GDList,Table_ExternalData_1[[#Headers],[5]])</f>
        <v>500</v>
      </c>
      <c r="K5" s="7">
        <f>SUMIFS(GQList,GIList,Table_ExternalData_1[[#This Row],[Item_key]],GDList,Table_ExternalData_1[[#Headers],[6]])</f>
        <v>0</v>
      </c>
      <c r="L5" s="7">
        <f>SUMIFS(GQList,GIList,Table_ExternalData_1[[#This Row],[Item_key]],GDList,Table_ExternalData_1[[#Headers],[7]])</f>
        <v>0</v>
      </c>
      <c r="M5" s="7">
        <f>SUMIFS(GQList,GIList,Table_ExternalData_1[[#This Row],[Item_key]],GDList,Table_ExternalData_1[[#Headers],[8]])</f>
        <v>0</v>
      </c>
      <c r="N5" s="7">
        <f>SUMIFS(GQList,GIList,Table_ExternalData_1[[#This Row],[Item_key]],GDList,Table_ExternalData_1[[#Headers],[9]])</f>
        <v>0</v>
      </c>
      <c r="O5" s="7">
        <f>SUMIFS(GQList,GIList,Table_ExternalData_1[[#This Row],[Item_key]],GDList,Table_ExternalData_1[[#Headers],[10]])</f>
        <v>0</v>
      </c>
      <c r="P5" s="7">
        <f>SUMIFS(GQList,GIList,Table_ExternalData_1[[#This Row],[Item_key]],GDList,Table_ExternalData_1[[#Headers],[11]])</f>
        <v>0</v>
      </c>
      <c r="Q5" s="7">
        <f>SUMIFS(GQList,GIList,Table_ExternalData_1[[#This Row],[Item_key]],GDList,Table_ExternalData_1[[#Headers],[12]])</f>
        <v>0</v>
      </c>
      <c r="R5" s="7">
        <f>SUMIFS(GQList,GIList,Table_ExternalData_1[[#This Row],[Item_key]],GDList,Table_ExternalData_1[[#Headers],[13]])</f>
        <v>0</v>
      </c>
      <c r="S5" s="7">
        <f>SUMIFS(GQList,GIList,Table_ExternalData_1[[#This Row],[Item_key]],GDList,Table_ExternalData_1[[#Headers],[14]])</f>
        <v>0</v>
      </c>
      <c r="T5" s="7">
        <f>SUMIFS(GQList,GIList,Table_ExternalData_1[[#This Row],[Item_key]],GDList,Table_ExternalData_1[[#Headers],[15]])</f>
        <v>0</v>
      </c>
      <c r="U5" s="7">
        <f>SUMIFS(GQList,GIList,Table_ExternalData_1[[#This Row],[Item_key]],GDList,Table_ExternalData_1[[#Headers],[16]])</f>
        <v>0</v>
      </c>
      <c r="V5" s="7">
        <f>SUMIFS(GQList,GIList,Table_ExternalData_1[[#This Row],[Item_key]],GDList,Table_ExternalData_1[[#Headers],[17]])</f>
        <v>0</v>
      </c>
      <c r="W5" s="7">
        <f>SUMIFS(GQList,GIList,Table_ExternalData_1[[#This Row],[Item_key]],GDList,Table_ExternalData_1[[#Headers],[18]])</f>
        <v>0</v>
      </c>
      <c r="X5" s="7">
        <f>SUMIFS(GQList,GIList,Table_ExternalData_1[[#This Row],[Item_key]],GDList,Table_ExternalData_1[[#Headers],[19]])</f>
        <v>0</v>
      </c>
      <c r="Y5" s="7">
        <f>SUMIFS(GQList,GIList,Table_ExternalData_1[[#This Row],[Item_key]],GDList,Table_ExternalData_1[[#Headers],[20]])</f>
        <v>0</v>
      </c>
      <c r="Z5" s="7">
        <f>SUMIFS(GQList,GIList,Table_ExternalData_1[[#This Row],[Item_key]],GDList,Table_ExternalData_1[[#Headers],[21]])</f>
        <v>0</v>
      </c>
      <c r="AA5" s="7">
        <f>SUMIFS(GQList,GIList,Table_ExternalData_1[[#This Row],[Item_key]],GDList,Table_ExternalData_1[[#Headers],[22]])</f>
        <v>0</v>
      </c>
      <c r="AB5" s="7">
        <f>SUMIFS(GQList,GIList,Table_ExternalData_1[[#This Row],[Item_key]],GDList,Table_ExternalData_1[[#Headers],[23]])</f>
        <v>0</v>
      </c>
      <c r="AC5" s="7">
        <f>SUMIFS(GQList,GIList,Table_ExternalData_1[[#This Row],[Item_key]],GDList,Table_ExternalData_1[[#Headers],[24]])</f>
        <v>0</v>
      </c>
      <c r="AD5" s="7">
        <f>SUMIFS(GQList,GIList,Table_ExternalData_1[[#This Row],[Item_key]],GDList,Table_ExternalData_1[[#Headers],[25]])</f>
        <v>0</v>
      </c>
      <c r="AE5" s="7">
        <f>SUMIFS(GQList,GIList,Table_ExternalData_1[[#This Row],[Item_key]],GDList,Table_ExternalData_1[[#Headers],[26]])</f>
        <v>0</v>
      </c>
      <c r="AF5" s="7">
        <f>SUMIFS(GQList,GIList,Table_ExternalData_1[[#This Row],[Item_key]],GDList,Table_ExternalData_1[[#Headers],[27]])</f>
        <v>0</v>
      </c>
      <c r="AG5" s="7">
        <f>SUMIFS(GQList,GIList,Table_ExternalData_1[[#This Row],[Item_key]],GDList,Table_ExternalData_1[[#Headers],[28]])</f>
        <v>0</v>
      </c>
      <c r="AH5" s="7">
        <f>SUMIFS(GQList,GIList,Table_ExternalData_1[[#This Row],[Item_key]],GDList,Table_ExternalData_1[[#Headers],[29]])</f>
        <v>0</v>
      </c>
      <c r="AI5" s="7">
        <f>SUMIFS(GQList,GIList,Table_ExternalData_1[[#This Row],[Item_key]],GDList,Table_ExternalData_1[[#Headers],[30]])</f>
        <v>0</v>
      </c>
      <c r="AJ5" s="7">
        <f>SUMIFS(GQList,GIList,Table_ExternalData_1[[#This Row],[Item_key]],GDList,Table_ExternalData_1[[#Headers],[31]])</f>
        <v>0</v>
      </c>
      <c r="AK5" s="7">
        <f>SUM(Table_ExternalData_1[[#This Row],[1]:[31]])</f>
        <v>500</v>
      </c>
    </row>
    <row r="6" spans="1:37" ht="24" hidden="1">
      <c r="A6" s="3" t="s">
        <v>608</v>
      </c>
      <c r="B6" s="3" t="s">
        <v>154</v>
      </c>
      <c r="C6" s="3" t="s">
        <v>611</v>
      </c>
      <c r="D6" s="3" t="s">
        <v>612</v>
      </c>
      <c r="E6" s="6" t="s">
        <v>1662</v>
      </c>
      <c r="F6" s="7">
        <f>SUMIFS(GQList,GIList,Table_ExternalData_1[[#This Row],[Item_key]],GDList,Table_ExternalData_1[[#Headers],[1]])</f>
        <v>0</v>
      </c>
      <c r="G6" s="7">
        <f>SUMIFS(GQList,GIList,Table_ExternalData_1[[#This Row],[Item_key]],GDList,Table_ExternalData_1[[#Headers],[2]])</f>
        <v>0</v>
      </c>
      <c r="H6" s="7">
        <f>SUMIFS(GQList,GIList,Table_ExternalData_1[[#This Row],[Item_key]],GDList,Table_ExternalData_1[[#Headers],[3]])</f>
        <v>0</v>
      </c>
      <c r="I6" s="7">
        <f>SUMIFS(GQList,GIList,Table_ExternalData_1[[#This Row],[Item_key]],GDList,Table_ExternalData_1[[#Headers],[4]])</f>
        <v>0</v>
      </c>
      <c r="J6" s="7">
        <f>SUMIFS(GQList,GIList,Table_ExternalData_1[[#This Row],[Item_key]],GDList,Table_ExternalData_1[[#Headers],[5]])</f>
        <v>700</v>
      </c>
      <c r="K6" s="7">
        <f>SUMIFS(GQList,GIList,Table_ExternalData_1[[#This Row],[Item_key]],GDList,Table_ExternalData_1[[#Headers],[6]])</f>
        <v>0</v>
      </c>
      <c r="L6" s="7">
        <f>SUMIFS(GQList,GIList,Table_ExternalData_1[[#This Row],[Item_key]],GDList,Table_ExternalData_1[[#Headers],[7]])</f>
        <v>0</v>
      </c>
      <c r="M6" s="7">
        <f>SUMIFS(GQList,GIList,Table_ExternalData_1[[#This Row],[Item_key]],GDList,Table_ExternalData_1[[#Headers],[8]])</f>
        <v>0</v>
      </c>
      <c r="N6" s="7">
        <f>SUMIFS(GQList,GIList,Table_ExternalData_1[[#This Row],[Item_key]],GDList,Table_ExternalData_1[[#Headers],[9]])</f>
        <v>0</v>
      </c>
      <c r="O6" s="7">
        <f>SUMIFS(GQList,GIList,Table_ExternalData_1[[#This Row],[Item_key]],GDList,Table_ExternalData_1[[#Headers],[10]])</f>
        <v>0</v>
      </c>
      <c r="P6" s="7">
        <f>SUMIFS(GQList,GIList,Table_ExternalData_1[[#This Row],[Item_key]],GDList,Table_ExternalData_1[[#Headers],[11]])</f>
        <v>0</v>
      </c>
      <c r="Q6" s="7">
        <f>SUMIFS(GQList,GIList,Table_ExternalData_1[[#This Row],[Item_key]],GDList,Table_ExternalData_1[[#Headers],[12]])</f>
        <v>0</v>
      </c>
      <c r="R6" s="7">
        <f>SUMIFS(GQList,GIList,Table_ExternalData_1[[#This Row],[Item_key]],GDList,Table_ExternalData_1[[#Headers],[13]])</f>
        <v>0</v>
      </c>
      <c r="S6" s="7">
        <f>SUMIFS(GQList,GIList,Table_ExternalData_1[[#This Row],[Item_key]],GDList,Table_ExternalData_1[[#Headers],[14]])</f>
        <v>0</v>
      </c>
      <c r="T6" s="7">
        <f>SUMIFS(GQList,GIList,Table_ExternalData_1[[#This Row],[Item_key]],GDList,Table_ExternalData_1[[#Headers],[15]])</f>
        <v>0</v>
      </c>
      <c r="U6" s="7">
        <f>SUMIFS(GQList,GIList,Table_ExternalData_1[[#This Row],[Item_key]],GDList,Table_ExternalData_1[[#Headers],[16]])</f>
        <v>0</v>
      </c>
      <c r="V6" s="7">
        <f>SUMIFS(GQList,GIList,Table_ExternalData_1[[#This Row],[Item_key]],GDList,Table_ExternalData_1[[#Headers],[17]])</f>
        <v>0</v>
      </c>
      <c r="W6" s="7">
        <f>SUMIFS(GQList,GIList,Table_ExternalData_1[[#This Row],[Item_key]],GDList,Table_ExternalData_1[[#Headers],[18]])</f>
        <v>0</v>
      </c>
      <c r="X6" s="7">
        <f>SUMIFS(GQList,GIList,Table_ExternalData_1[[#This Row],[Item_key]],GDList,Table_ExternalData_1[[#Headers],[19]])</f>
        <v>0</v>
      </c>
      <c r="Y6" s="7">
        <f>SUMIFS(GQList,GIList,Table_ExternalData_1[[#This Row],[Item_key]],GDList,Table_ExternalData_1[[#Headers],[20]])</f>
        <v>0</v>
      </c>
      <c r="Z6" s="7">
        <f>SUMIFS(GQList,GIList,Table_ExternalData_1[[#This Row],[Item_key]],GDList,Table_ExternalData_1[[#Headers],[21]])</f>
        <v>0</v>
      </c>
      <c r="AA6" s="7">
        <f>SUMIFS(GQList,GIList,Table_ExternalData_1[[#This Row],[Item_key]],GDList,Table_ExternalData_1[[#Headers],[22]])</f>
        <v>0</v>
      </c>
      <c r="AB6" s="7">
        <f>SUMIFS(GQList,GIList,Table_ExternalData_1[[#This Row],[Item_key]],GDList,Table_ExternalData_1[[#Headers],[23]])</f>
        <v>0</v>
      </c>
      <c r="AC6" s="7">
        <f>SUMIFS(GQList,GIList,Table_ExternalData_1[[#This Row],[Item_key]],GDList,Table_ExternalData_1[[#Headers],[24]])</f>
        <v>0</v>
      </c>
      <c r="AD6" s="7">
        <f>SUMIFS(GQList,GIList,Table_ExternalData_1[[#This Row],[Item_key]],GDList,Table_ExternalData_1[[#Headers],[25]])</f>
        <v>0</v>
      </c>
      <c r="AE6" s="7">
        <f>SUMIFS(GQList,GIList,Table_ExternalData_1[[#This Row],[Item_key]],GDList,Table_ExternalData_1[[#Headers],[26]])</f>
        <v>0</v>
      </c>
      <c r="AF6" s="7">
        <f>SUMIFS(GQList,GIList,Table_ExternalData_1[[#This Row],[Item_key]],GDList,Table_ExternalData_1[[#Headers],[27]])</f>
        <v>0</v>
      </c>
      <c r="AG6" s="7">
        <f>SUMIFS(GQList,GIList,Table_ExternalData_1[[#This Row],[Item_key]],GDList,Table_ExternalData_1[[#Headers],[28]])</f>
        <v>0</v>
      </c>
      <c r="AH6" s="7">
        <f>SUMIFS(GQList,GIList,Table_ExternalData_1[[#This Row],[Item_key]],GDList,Table_ExternalData_1[[#Headers],[29]])</f>
        <v>0</v>
      </c>
      <c r="AI6" s="7">
        <f>SUMIFS(GQList,GIList,Table_ExternalData_1[[#This Row],[Item_key]],GDList,Table_ExternalData_1[[#Headers],[30]])</f>
        <v>0</v>
      </c>
      <c r="AJ6" s="7">
        <f>SUMIFS(GQList,GIList,Table_ExternalData_1[[#This Row],[Item_key]],GDList,Table_ExternalData_1[[#Headers],[31]])</f>
        <v>0</v>
      </c>
      <c r="AK6" s="7">
        <f>SUM(Table_ExternalData_1[[#This Row],[1]:[31]])</f>
        <v>700</v>
      </c>
    </row>
    <row r="7" spans="1:37" ht="24" hidden="1">
      <c r="A7" s="3" t="s">
        <v>608</v>
      </c>
      <c r="B7" s="3" t="s">
        <v>470</v>
      </c>
      <c r="C7" s="3" t="s">
        <v>613</v>
      </c>
      <c r="D7" s="3" t="s">
        <v>614</v>
      </c>
      <c r="E7" s="6" t="s">
        <v>1662</v>
      </c>
      <c r="F7" s="7">
        <f>SUMIFS(GQList,GIList,Table_ExternalData_1[[#This Row],[Item_key]],GDList,Table_ExternalData_1[[#Headers],[1]])</f>
        <v>0</v>
      </c>
      <c r="G7" s="7">
        <f>SUMIFS(GQList,GIList,Table_ExternalData_1[[#This Row],[Item_key]],GDList,Table_ExternalData_1[[#Headers],[2]])</f>
        <v>0</v>
      </c>
      <c r="H7" s="7">
        <f>SUMIFS(GQList,GIList,Table_ExternalData_1[[#This Row],[Item_key]],GDList,Table_ExternalData_1[[#Headers],[3]])</f>
        <v>0</v>
      </c>
      <c r="I7" s="7">
        <f>SUMIFS(GQList,GIList,Table_ExternalData_1[[#This Row],[Item_key]],GDList,Table_ExternalData_1[[#Headers],[4]])</f>
        <v>0</v>
      </c>
      <c r="J7" s="7">
        <f>SUMIFS(GQList,GIList,Table_ExternalData_1[[#This Row],[Item_key]],GDList,Table_ExternalData_1[[#Headers],[5]])</f>
        <v>0</v>
      </c>
      <c r="K7" s="7">
        <f>SUMIFS(GQList,GIList,Table_ExternalData_1[[#This Row],[Item_key]],GDList,Table_ExternalData_1[[#Headers],[6]])</f>
        <v>0</v>
      </c>
      <c r="L7" s="7">
        <f>SUMIFS(GQList,GIList,Table_ExternalData_1[[#This Row],[Item_key]],GDList,Table_ExternalData_1[[#Headers],[7]])</f>
        <v>0</v>
      </c>
      <c r="M7" s="7">
        <f>SUMIFS(GQList,GIList,Table_ExternalData_1[[#This Row],[Item_key]],GDList,Table_ExternalData_1[[#Headers],[8]])</f>
        <v>0</v>
      </c>
      <c r="N7" s="7">
        <f>SUMIFS(GQList,GIList,Table_ExternalData_1[[#This Row],[Item_key]],GDList,Table_ExternalData_1[[#Headers],[9]])</f>
        <v>0</v>
      </c>
      <c r="O7" s="7">
        <f>SUMIFS(GQList,GIList,Table_ExternalData_1[[#This Row],[Item_key]],GDList,Table_ExternalData_1[[#Headers],[10]])</f>
        <v>0</v>
      </c>
      <c r="P7" s="7">
        <f>SUMIFS(GQList,GIList,Table_ExternalData_1[[#This Row],[Item_key]],GDList,Table_ExternalData_1[[#Headers],[11]])</f>
        <v>0</v>
      </c>
      <c r="Q7" s="7">
        <f>SUMIFS(GQList,GIList,Table_ExternalData_1[[#This Row],[Item_key]],GDList,Table_ExternalData_1[[#Headers],[12]])</f>
        <v>0</v>
      </c>
      <c r="R7" s="7">
        <f>SUMIFS(GQList,GIList,Table_ExternalData_1[[#This Row],[Item_key]],GDList,Table_ExternalData_1[[#Headers],[13]])</f>
        <v>0</v>
      </c>
      <c r="S7" s="7">
        <f>SUMIFS(GQList,GIList,Table_ExternalData_1[[#This Row],[Item_key]],GDList,Table_ExternalData_1[[#Headers],[14]])</f>
        <v>0</v>
      </c>
      <c r="T7" s="7">
        <f>SUMIFS(GQList,GIList,Table_ExternalData_1[[#This Row],[Item_key]],GDList,Table_ExternalData_1[[#Headers],[15]])</f>
        <v>0</v>
      </c>
      <c r="U7" s="7">
        <f>SUMIFS(GQList,GIList,Table_ExternalData_1[[#This Row],[Item_key]],GDList,Table_ExternalData_1[[#Headers],[16]])</f>
        <v>0</v>
      </c>
      <c r="V7" s="7">
        <f>SUMIFS(GQList,GIList,Table_ExternalData_1[[#This Row],[Item_key]],GDList,Table_ExternalData_1[[#Headers],[17]])</f>
        <v>0</v>
      </c>
      <c r="W7" s="7">
        <f>SUMIFS(GQList,GIList,Table_ExternalData_1[[#This Row],[Item_key]],GDList,Table_ExternalData_1[[#Headers],[18]])</f>
        <v>0</v>
      </c>
      <c r="X7" s="7">
        <f>SUMIFS(GQList,GIList,Table_ExternalData_1[[#This Row],[Item_key]],GDList,Table_ExternalData_1[[#Headers],[19]])</f>
        <v>0</v>
      </c>
      <c r="Y7" s="7">
        <f>SUMIFS(GQList,GIList,Table_ExternalData_1[[#This Row],[Item_key]],GDList,Table_ExternalData_1[[#Headers],[20]])</f>
        <v>0</v>
      </c>
      <c r="Z7" s="7">
        <f>SUMIFS(GQList,GIList,Table_ExternalData_1[[#This Row],[Item_key]],GDList,Table_ExternalData_1[[#Headers],[21]])</f>
        <v>500</v>
      </c>
      <c r="AA7" s="7">
        <f>SUMIFS(GQList,GIList,Table_ExternalData_1[[#This Row],[Item_key]],GDList,Table_ExternalData_1[[#Headers],[22]])</f>
        <v>0</v>
      </c>
      <c r="AB7" s="7">
        <f>SUMIFS(GQList,GIList,Table_ExternalData_1[[#This Row],[Item_key]],GDList,Table_ExternalData_1[[#Headers],[23]])</f>
        <v>0</v>
      </c>
      <c r="AC7" s="7">
        <f>SUMIFS(GQList,GIList,Table_ExternalData_1[[#This Row],[Item_key]],GDList,Table_ExternalData_1[[#Headers],[24]])</f>
        <v>0</v>
      </c>
      <c r="AD7" s="7">
        <f>SUMIFS(GQList,GIList,Table_ExternalData_1[[#This Row],[Item_key]],GDList,Table_ExternalData_1[[#Headers],[25]])</f>
        <v>0</v>
      </c>
      <c r="AE7" s="7">
        <f>SUMIFS(GQList,GIList,Table_ExternalData_1[[#This Row],[Item_key]],GDList,Table_ExternalData_1[[#Headers],[26]])</f>
        <v>0</v>
      </c>
      <c r="AF7" s="7">
        <f>SUMIFS(GQList,GIList,Table_ExternalData_1[[#This Row],[Item_key]],GDList,Table_ExternalData_1[[#Headers],[27]])</f>
        <v>0</v>
      </c>
      <c r="AG7" s="7">
        <f>SUMIFS(GQList,GIList,Table_ExternalData_1[[#This Row],[Item_key]],GDList,Table_ExternalData_1[[#Headers],[28]])</f>
        <v>0</v>
      </c>
      <c r="AH7" s="7">
        <f>SUMIFS(GQList,GIList,Table_ExternalData_1[[#This Row],[Item_key]],GDList,Table_ExternalData_1[[#Headers],[29]])</f>
        <v>0</v>
      </c>
      <c r="AI7" s="7">
        <f>SUMIFS(GQList,GIList,Table_ExternalData_1[[#This Row],[Item_key]],GDList,Table_ExternalData_1[[#Headers],[30]])</f>
        <v>0</v>
      </c>
      <c r="AJ7" s="7">
        <f>SUMIFS(GQList,GIList,Table_ExternalData_1[[#This Row],[Item_key]],GDList,Table_ExternalData_1[[#Headers],[31]])</f>
        <v>0</v>
      </c>
      <c r="AK7" s="7">
        <f>SUM(Table_ExternalData_1[[#This Row],[1]:[31]])</f>
        <v>500</v>
      </c>
    </row>
    <row r="8" spans="1:37" hidden="1">
      <c r="A8" s="3" t="s">
        <v>615</v>
      </c>
      <c r="B8" s="3" t="s">
        <v>541</v>
      </c>
      <c r="C8" s="3" t="s">
        <v>616</v>
      </c>
      <c r="D8" s="3" t="s">
        <v>617</v>
      </c>
      <c r="E8" s="6" t="s">
        <v>1662</v>
      </c>
      <c r="F8" s="7">
        <f>SUMIFS(GQList,GIList,Table_ExternalData_1[[#This Row],[Item_key]],GDList,Table_ExternalData_1[[#Headers],[1]])</f>
        <v>0</v>
      </c>
      <c r="G8" s="7">
        <f>SUMIFS(GQList,GIList,Table_ExternalData_1[[#This Row],[Item_key]],GDList,Table_ExternalData_1[[#Headers],[2]])</f>
        <v>0</v>
      </c>
      <c r="H8" s="7">
        <f>SUMIFS(GQList,GIList,Table_ExternalData_1[[#This Row],[Item_key]],GDList,Table_ExternalData_1[[#Headers],[3]])</f>
        <v>0</v>
      </c>
      <c r="I8" s="7">
        <f>SUMIFS(GQList,GIList,Table_ExternalData_1[[#This Row],[Item_key]],GDList,Table_ExternalData_1[[#Headers],[4]])</f>
        <v>0</v>
      </c>
      <c r="J8" s="7">
        <f>SUMIFS(GQList,GIList,Table_ExternalData_1[[#This Row],[Item_key]],GDList,Table_ExternalData_1[[#Headers],[5]])</f>
        <v>0</v>
      </c>
      <c r="K8" s="7">
        <f>SUMIFS(GQList,GIList,Table_ExternalData_1[[#This Row],[Item_key]],GDList,Table_ExternalData_1[[#Headers],[6]])</f>
        <v>0</v>
      </c>
      <c r="L8" s="7">
        <f>SUMIFS(GQList,GIList,Table_ExternalData_1[[#This Row],[Item_key]],GDList,Table_ExternalData_1[[#Headers],[7]])</f>
        <v>0</v>
      </c>
      <c r="M8" s="7">
        <f>SUMIFS(GQList,GIList,Table_ExternalData_1[[#This Row],[Item_key]],GDList,Table_ExternalData_1[[#Headers],[8]])</f>
        <v>0</v>
      </c>
      <c r="N8" s="7">
        <f>SUMIFS(GQList,GIList,Table_ExternalData_1[[#This Row],[Item_key]],GDList,Table_ExternalData_1[[#Headers],[9]])</f>
        <v>0</v>
      </c>
      <c r="O8" s="7">
        <f>SUMIFS(GQList,GIList,Table_ExternalData_1[[#This Row],[Item_key]],GDList,Table_ExternalData_1[[#Headers],[10]])</f>
        <v>0</v>
      </c>
      <c r="P8" s="7">
        <f>SUMIFS(GQList,GIList,Table_ExternalData_1[[#This Row],[Item_key]],GDList,Table_ExternalData_1[[#Headers],[11]])</f>
        <v>0</v>
      </c>
      <c r="Q8" s="7">
        <f>SUMIFS(GQList,GIList,Table_ExternalData_1[[#This Row],[Item_key]],GDList,Table_ExternalData_1[[#Headers],[12]])</f>
        <v>0</v>
      </c>
      <c r="R8" s="7">
        <f>SUMIFS(GQList,GIList,Table_ExternalData_1[[#This Row],[Item_key]],GDList,Table_ExternalData_1[[#Headers],[13]])</f>
        <v>0</v>
      </c>
      <c r="S8" s="7">
        <f>SUMIFS(GQList,GIList,Table_ExternalData_1[[#This Row],[Item_key]],GDList,Table_ExternalData_1[[#Headers],[14]])</f>
        <v>0</v>
      </c>
      <c r="T8" s="7">
        <f>SUMIFS(GQList,GIList,Table_ExternalData_1[[#This Row],[Item_key]],GDList,Table_ExternalData_1[[#Headers],[15]])</f>
        <v>0</v>
      </c>
      <c r="U8" s="7">
        <f>SUMIFS(GQList,GIList,Table_ExternalData_1[[#This Row],[Item_key]],GDList,Table_ExternalData_1[[#Headers],[16]])</f>
        <v>0</v>
      </c>
      <c r="V8" s="7">
        <f>SUMIFS(GQList,GIList,Table_ExternalData_1[[#This Row],[Item_key]],GDList,Table_ExternalData_1[[#Headers],[17]])</f>
        <v>0</v>
      </c>
      <c r="W8" s="7">
        <f>SUMIFS(GQList,GIList,Table_ExternalData_1[[#This Row],[Item_key]],GDList,Table_ExternalData_1[[#Headers],[18]])</f>
        <v>0</v>
      </c>
      <c r="X8" s="7">
        <f>SUMIFS(GQList,GIList,Table_ExternalData_1[[#This Row],[Item_key]],GDList,Table_ExternalData_1[[#Headers],[19]])</f>
        <v>0</v>
      </c>
      <c r="Y8" s="7">
        <f>SUMIFS(GQList,GIList,Table_ExternalData_1[[#This Row],[Item_key]],GDList,Table_ExternalData_1[[#Headers],[20]])</f>
        <v>0</v>
      </c>
      <c r="Z8" s="7">
        <f>SUMIFS(GQList,GIList,Table_ExternalData_1[[#This Row],[Item_key]],GDList,Table_ExternalData_1[[#Headers],[21]])</f>
        <v>0</v>
      </c>
      <c r="AA8" s="7">
        <f>SUMIFS(GQList,GIList,Table_ExternalData_1[[#This Row],[Item_key]],GDList,Table_ExternalData_1[[#Headers],[22]])</f>
        <v>0</v>
      </c>
      <c r="AB8" s="7">
        <f>SUMIFS(GQList,GIList,Table_ExternalData_1[[#This Row],[Item_key]],GDList,Table_ExternalData_1[[#Headers],[23]])</f>
        <v>0</v>
      </c>
      <c r="AC8" s="7">
        <f>SUMIFS(GQList,GIList,Table_ExternalData_1[[#This Row],[Item_key]],GDList,Table_ExternalData_1[[#Headers],[24]])</f>
        <v>0</v>
      </c>
      <c r="AD8" s="7">
        <f>SUMIFS(GQList,GIList,Table_ExternalData_1[[#This Row],[Item_key]],GDList,Table_ExternalData_1[[#Headers],[25]])</f>
        <v>0</v>
      </c>
      <c r="AE8" s="7">
        <f>SUMIFS(GQList,GIList,Table_ExternalData_1[[#This Row],[Item_key]],GDList,Table_ExternalData_1[[#Headers],[26]])</f>
        <v>1000</v>
      </c>
      <c r="AF8" s="7">
        <f>SUMIFS(GQList,GIList,Table_ExternalData_1[[#This Row],[Item_key]],GDList,Table_ExternalData_1[[#Headers],[27]])</f>
        <v>0</v>
      </c>
      <c r="AG8" s="7">
        <f>SUMIFS(GQList,GIList,Table_ExternalData_1[[#This Row],[Item_key]],GDList,Table_ExternalData_1[[#Headers],[28]])</f>
        <v>0</v>
      </c>
      <c r="AH8" s="7">
        <f>SUMIFS(GQList,GIList,Table_ExternalData_1[[#This Row],[Item_key]],GDList,Table_ExternalData_1[[#Headers],[29]])</f>
        <v>0</v>
      </c>
      <c r="AI8" s="7">
        <f>SUMIFS(GQList,GIList,Table_ExternalData_1[[#This Row],[Item_key]],GDList,Table_ExternalData_1[[#Headers],[30]])</f>
        <v>0</v>
      </c>
      <c r="AJ8" s="7">
        <f>SUMIFS(GQList,GIList,Table_ExternalData_1[[#This Row],[Item_key]],GDList,Table_ExternalData_1[[#Headers],[31]])</f>
        <v>0</v>
      </c>
      <c r="AK8" s="7">
        <f>SUM(Table_ExternalData_1[[#This Row],[1]:[31]])</f>
        <v>1000</v>
      </c>
    </row>
    <row r="9" spans="1:37" hidden="1">
      <c r="A9" s="3" t="s">
        <v>615</v>
      </c>
      <c r="B9" s="3" t="s">
        <v>306</v>
      </c>
      <c r="C9" s="3" t="s">
        <v>618</v>
      </c>
      <c r="D9" s="3" t="s">
        <v>619</v>
      </c>
      <c r="E9" s="6" t="s">
        <v>1662</v>
      </c>
      <c r="F9" s="7">
        <f>SUMIFS(GQList,GIList,Table_ExternalData_1[[#This Row],[Item_key]],GDList,Table_ExternalData_1[[#Headers],[1]])</f>
        <v>0</v>
      </c>
      <c r="G9" s="7">
        <f>SUMIFS(GQList,GIList,Table_ExternalData_1[[#This Row],[Item_key]],GDList,Table_ExternalData_1[[#Headers],[2]])</f>
        <v>0</v>
      </c>
      <c r="H9" s="7">
        <f>SUMIFS(GQList,GIList,Table_ExternalData_1[[#This Row],[Item_key]],GDList,Table_ExternalData_1[[#Headers],[3]])</f>
        <v>0</v>
      </c>
      <c r="I9" s="7">
        <f>SUMIFS(GQList,GIList,Table_ExternalData_1[[#This Row],[Item_key]],GDList,Table_ExternalData_1[[#Headers],[4]])</f>
        <v>0</v>
      </c>
      <c r="J9" s="7">
        <f>SUMIFS(GQList,GIList,Table_ExternalData_1[[#This Row],[Item_key]],GDList,Table_ExternalData_1[[#Headers],[5]])</f>
        <v>0</v>
      </c>
      <c r="K9" s="7">
        <f>SUMIFS(GQList,GIList,Table_ExternalData_1[[#This Row],[Item_key]],GDList,Table_ExternalData_1[[#Headers],[6]])</f>
        <v>0</v>
      </c>
      <c r="L9" s="7">
        <f>SUMIFS(GQList,GIList,Table_ExternalData_1[[#This Row],[Item_key]],GDList,Table_ExternalData_1[[#Headers],[7]])</f>
        <v>0</v>
      </c>
      <c r="M9" s="7">
        <f>SUMIFS(GQList,GIList,Table_ExternalData_1[[#This Row],[Item_key]],GDList,Table_ExternalData_1[[#Headers],[8]])</f>
        <v>0</v>
      </c>
      <c r="N9" s="7">
        <f>SUMIFS(GQList,GIList,Table_ExternalData_1[[#This Row],[Item_key]],GDList,Table_ExternalData_1[[#Headers],[9]])</f>
        <v>0</v>
      </c>
      <c r="O9" s="7">
        <f>SUMIFS(GQList,GIList,Table_ExternalData_1[[#This Row],[Item_key]],GDList,Table_ExternalData_1[[#Headers],[10]])</f>
        <v>0</v>
      </c>
      <c r="P9" s="7">
        <f>SUMIFS(GQList,GIList,Table_ExternalData_1[[#This Row],[Item_key]],GDList,Table_ExternalData_1[[#Headers],[11]])</f>
        <v>1000</v>
      </c>
      <c r="Q9" s="7">
        <f>SUMIFS(GQList,GIList,Table_ExternalData_1[[#This Row],[Item_key]],GDList,Table_ExternalData_1[[#Headers],[12]])</f>
        <v>0</v>
      </c>
      <c r="R9" s="7">
        <f>SUMIFS(GQList,GIList,Table_ExternalData_1[[#This Row],[Item_key]],GDList,Table_ExternalData_1[[#Headers],[13]])</f>
        <v>0</v>
      </c>
      <c r="S9" s="7">
        <f>SUMIFS(GQList,GIList,Table_ExternalData_1[[#This Row],[Item_key]],GDList,Table_ExternalData_1[[#Headers],[14]])</f>
        <v>0</v>
      </c>
      <c r="T9" s="7">
        <f>SUMIFS(GQList,GIList,Table_ExternalData_1[[#This Row],[Item_key]],GDList,Table_ExternalData_1[[#Headers],[15]])</f>
        <v>0</v>
      </c>
      <c r="U9" s="7">
        <f>SUMIFS(GQList,GIList,Table_ExternalData_1[[#This Row],[Item_key]],GDList,Table_ExternalData_1[[#Headers],[16]])</f>
        <v>0</v>
      </c>
      <c r="V9" s="7">
        <f>SUMIFS(GQList,GIList,Table_ExternalData_1[[#This Row],[Item_key]],GDList,Table_ExternalData_1[[#Headers],[17]])</f>
        <v>0</v>
      </c>
      <c r="W9" s="7">
        <f>SUMIFS(GQList,GIList,Table_ExternalData_1[[#This Row],[Item_key]],GDList,Table_ExternalData_1[[#Headers],[18]])</f>
        <v>0</v>
      </c>
      <c r="X9" s="7">
        <f>SUMIFS(GQList,GIList,Table_ExternalData_1[[#This Row],[Item_key]],GDList,Table_ExternalData_1[[#Headers],[19]])</f>
        <v>0</v>
      </c>
      <c r="Y9" s="7">
        <f>SUMIFS(GQList,GIList,Table_ExternalData_1[[#This Row],[Item_key]],GDList,Table_ExternalData_1[[#Headers],[20]])</f>
        <v>0</v>
      </c>
      <c r="Z9" s="7">
        <f>SUMIFS(GQList,GIList,Table_ExternalData_1[[#This Row],[Item_key]],GDList,Table_ExternalData_1[[#Headers],[21]])</f>
        <v>0</v>
      </c>
      <c r="AA9" s="7">
        <f>SUMIFS(GQList,GIList,Table_ExternalData_1[[#This Row],[Item_key]],GDList,Table_ExternalData_1[[#Headers],[22]])</f>
        <v>0</v>
      </c>
      <c r="AB9" s="7">
        <f>SUMIFS(GQList,GIList,Table_ExternalData_1[[#This Row],[Item_key]],GDList,Table_ExternalData_1[[#Headers],[23]])</f>
        <v>0</v>
      </c>
      <c r="AC9" s="7">
        <f>SUMIFS(GQList,GIList,Table_ExternalData_1[[#This Row],[Item_key]],GDList,Table_ExternalData_1[[#Headers],[24]])</f>
        <v>0</v>
      </c>
      <c r="AD9" s="7">
        <f>SUMIFS(GQList,GIList,Table_ExternalData_1[[#This Row],[Item_key]],GDList,Table_ExternalData_1[[#Headers],[25]])</f>
        <v>0</v>
      </c>
      <c r="AE9" s="7">
        <f>SUMIFS(GQList,GIList,Table_ExternalData_1[[#This Row],[Item_key]],GDList,Table_ExternalData_1[[#Headers],[26]])</f>
        <v>0</v>
      </c>
      <c r="AF9" s="7">
        <f>SUMIFS(GQList,GIList,Table_ExternalData_1[[#This Row],[Item_key]],GDList,Table_ExternalData_1[[#Headers],[27]])</f>
        <v>0</v>
      </c>
      <c r="AG9" s="7">
        <f>SUMIFS(GQList,GIList,Table_ExternalData_1[[#This Row],[Item_key]],GDList,Table_ExternalData_1[[#Headers],[28]])</f>
        <v>0</v>
      </c>
      <c r="AH9" s="7">
        <f>SUMIFS(GQList,GIList,Table_ExternalData_1[[#This Row],[Item_key]],GDList,Table_ExternalData_1[[#Headers],[29]])</f>
        <v>0</v>
      </c>
      <c r="AI9" s="7">
        <f>SUMIFS(GQList,GIList,Table_ExternalData_1[[#This Row],[Item_key]],GDList,Table_ExternalData_1[[#Headers],[30]])</f>
        <v>0</v>
      </c>
      <c r="AJ9" s="7">
        <f>SUMIFS(GQList,GIList,Table_ExternalData_1[[#This Row],[Item_key]],GDList,Table_ExternalData_1[[#Headers],[31]])</f>
        <v>0</v>
      </c>
      <c r="AK9" s="7">
        <f>SUM(Table_ExternalData_1[[#This Row],[1]:[31]])</f>
        <v>1000</v>
      </c>
    </row>
    <row r="10" spans="1:37" hidden="1">
      <c r="A10" s="3" t="s">
        <v>615</v>
      </c>
      <c r="B10" s="3" t="s">
        <v>307</v>
      </c>
      <c r="C10" s="3" t="s">
        <v>620</v>
      </c>
      <c r="D10" s="3" t="s">
        <v>621</v>
      </c>
      <c r="E10" s="6" t="s">
        <v>1662</v>
      </c>
      <c r="F10" s="7">
        <f>SUMIFS(GQList,GIList,Table_ExternalData_1[[#This Row],[Item_key]],GDList,Table_ExternalData_1[[#Headers],[1]])</f>
        <v>0</v>
      </c>
      <c r="G10" s="7">
        <f>SUMIFS(GQList,GIList,Table_ExternalData_1[[#This Row],[Item_key]],GDList,Table_ExternalData_1[[#Headers],[2]])</f>
        <v>0</v>
      </c>
      <c r="H10" s="7">
        <f>SUMIFS(GQList,GIList,Table_ExternalData_1[[#This Row],[Item_key]],GDList,Table_ExternalData_1[[#Headers],[3]])</f>
        <v>0</v>
      </c>
      <c r="I10" s="7">
        <f>SUMIFS(GQList,GIList,Table_ExternalData_1[[#This Row],[Item_key]],GDList,Table_ExternalData_1[[#Headers],[4]])</f>
        <v>0</v>
      </c>
      <c r="J10" s="7">
        <f>SUMIFS(GQList,GIList,Table_ExternalData_1[[#This Row],[Item_key]],GDList,Table_ExternalData_1[[#Headers],[5]])</f>
        <v>0</v>
      </c>
      <c r="K10" s="7">
        <f>SUMIFS(GQList,GIList,Table_ExternalData_1[[#This Row],[Item_key]],GDList,Table_ExternalData_1[[#Headers],[6]])</f>
        <v>0</v>
      </c>
      <c r="L10" s="7">
        <f>SUMIFS(GQList,GIList,Table_ExternalData_1[[#This Row],[Item_key]],GDList,Table_ExternalData_1[[#Headers],[7]])</f>
        <v>0</v>
      </c>
      <c r="M10" s="7">
        <f>SUMIFS(GQList,GIList,Table_ExternalData_1[[#This Row],[Item_key]],GDList,Table_ExternalData_1[[#Headers],[8]])</f>
        <v>0</v>
      </c>
      <c r="N10" s="7">
        <f>SUMIFS(GQList,GIList,Table_ExternalData_1[[#This Row],[Item_key]],GDList,Table_ExternalData_1[[#Headers],[9]])</f>
        <v>0</v>
      </c>
      <c r="O10" s="7">
        <f>SUMIFS(GQList,GIList,Table_ExternalData_1[[#This Row],[Item_key]],GDList,Table_ExternalData_1[[#Headers],[10]])</f>
        <v>0</v>
      </c>
      <c r="P10" s="7">
        <f>SUMIFS(GQList,GIList,Table_ExternalData_1[[#This Row],[Item_key]],GDList,Table_ExternalData_1[[#Headers],[11]])</f>
        <v>2000</v>
      </c>
      <c r="Q10" s="7">
        <f>SUMIFS(GQList,GIList,Table_ExternalData_1[[#This Row],[Item_key]],GDList,Table_ExternalData_1[[#Headers],[12]])</f>
        <v>0</v>
      </c>
      <c r="R10" s="7">
        <f>SUMIFS(GQList,GIList,Table_ExternalData_1[[#This Row],[Item_key]],GDList,Table_ExternalData_1[[#Headers],[13]])</f>
        <v>0</v>
      </c>
      <c r="S10" s="7">
        <f>SUMIFS(GQList,GIList,Table_ExternalData_1[[#This Row],[Item_key]],GDList,Table_ExternalData_1[[#Headers],[14]])</f>
        <v>0</v>
      </c>
      <c r="T10" s="7">
        <f>SUMIFS(GQList,GIList,Table_ExternalData_1[[#This Row],[Item_key]],GDList,Table_ExternalData_1[[#Headers],[15]])</f>
        <v>0</v>
      </c>
      <c r="U10" s="7">
        <f>SUMIFS(GQList,GIList,Table_ExternalData_1[[#This Row],[Item_key]],GDList,Table_ExternalData_1[[#Headers],[16]])</f>
        <v>0</v>
      </c>
      <c r="V10" s="7">
        <f>SUMIFS(GQList,GIList,Table_ExternalData_1[[#This Row],[Item_key]],GDList,Table_ExternalData_1[[#Headers],[17]])</f>
        <v>0</v>
      </c>
      <c r="W10" s="7">
        <f>SUMIFS(GQList,GIList,Table_ExternalData_1[[#This Row],[Item_key]],GDList,Table_ExternalData_1[[#Headers],[18]])</f>
        <v>0</v>
      </c>
      <c r="X10" s="7">
        <f>SUMIFS(GQList,GIList,Table_ExternalData_1[[#This Row],[Item_key]],GDList,Table_ExternalData_1[[#Headers],[19]])</f>
        <v>0</v>
      </c>
      <c r="Y10" s="7">
        <f>SUMIFS(GQList,GIList,Table_ExternalData_1[[#This Row],[Item_key]],GDList,Table_ExternalData_1[[#Headers],[20]])</f>
        <v>0</v>
      </c>
      <c r="Z10" s="7">
        <f>SUMIFS(GQList,GIList,Table_ExternalData_1[[#This Row],[Item_key]],GDList,Table_ExternalData_1[[#Headers],[21]])</f>
        <v>0</v>
      </c>
      <c r="AA10" s="7">
        <f>SUMIFS(GQList,GIList,Table_ExternalData_1[[#This Row],[Item_key]],GDList,Table_ExternalData_1[[#Headers],[22]])</f>
        <v>0</v>
      </c>
      <c r="AB10" s="7">
        <f>SUMIFS(GQList,GIList,Table_ExternalData_1[[#This Row],[Item_key]],GDList,Table_ExternalData_1[[#Headers],[23]])</f>
        <v>0</v>
      </c>
      <c r="AC10" s="7">
        <f>SUMIFS(GQList,GIList,Table_ExternalData_1[[#This Row],[Item_key]],GDList,Table_ExternalData_1[[#Headers],[24]])</f>
        <v>0</v>
      </c>
      <c r="AD10" s="7">
        <f>SUMIFS(GQList,GIList,Table_ExternalData_1[[#This Row],[Item_key]],GDList,Table_ExternalData_1[[#Headers],[25]])</f>
        <v>0</v>
      </c>
      <c r="AE10" s="7">
        <f>SUMIFS(GQList,GIList,Table_ExternalData_1[[#This Row],[Item_key]],GDList,Table_ExternalData_1[[#Headers],[26]])</f>
        <v>0</v>
      </c>
      <c r="AF10" s="7">
        <f>SUMIFS(GQList,GIList,Table_ExternalData_1[[#This Row],[Item_key]],GDList,Table_ExternalData_1[[#Headers],[27]])</f>
        <v>0</v>
      </c>
      <c r="AG10" s="7">
        <f>SUMIFS(GQList,GIList,Table_ExternalData_1[[#This Row],[Item_key]],GDList,Table_ExternalData_1[[#Headers],[28]])</f>
        <v>0</v>
      </c>
      <c r="AH10" s="7">
        <f>SUMIFS(GQList,GIList,Table_ExternalData_1[[#This Row],[Item_key]],GDList,Table_ExternalData_1[[#Headers],[29]])</f>
        <v>0</v>
      </c>
      <c r="AI10" s="7">
        <f>SUMIFS(GQList,GIList,Table_ExternalData_1[[#This Row],[Item_key]],GDList,Table_ExternalData_1[[#Headers],[30]])</f>
        <v>0</v>
      </c>
      <c r="AJ10" s="7">
        <f>SUMIFS(GQList,GIList,Table_ExternalData_1[[#This Row],[Item_key]],GDList,Table_ExternalData_1[[#Headers],[31]])</f>
        <v>0</v>
      </c>
      <c r="AK10" s="7">
        <f>SUM(Table_ExternalData_1[[#This Row],[1]:[31]])</f>
        <v>2000</v>
      </c>
    </row>
    <row r="11" spans="1:37" hidden="1">
      <c r="A11" s="3" t="s">
        <v>615</v>
      </c>
      <c r="B11" s="3" t="s">
        <v>308</v>
      </c>
      <c r="C11" s="3" t="s">
        <v>622</v>
      </c>
      <c r="D11" s="3" t="s">
        <v>623</v>
      </c>
      <c r="E11" s="6" t="s">
        <v>1662</v>
      </c>
      <c r="F11" s="7">
        <f>SUMIFS(GQList,GIList,Table_ExternalData_1[[#This Row],[Item_key]],GDList,Table_ExternalData_1[[#Headers],[1]])</f>
        <v>0</v>
      </c>
      <c r="G11" s="7">
        <f>SUMIFS(GQList,GIList,Table_ExternalData_1[[#This Row],[Item_key]],GDList,Table_ExternalData_1[[#Headers],[2]])</f>
        <v>0</v>
      </c>
      <c r="H11" s="7">
        <f>SUMIFS(GQList,GIList,Table_ExternalData_1[[#This Row],[Item_key]],GDList,Table_ExternalData_1[[#Headers],[3]])</f>
        <v>0</v>
      </c>
      <c r="I11" s="7">
        <f>SUMIFS(GQList,GIList,Table_ExternalData_1[[#This Row],[Item_key]],GDList,Table_ExternalData_1[[#Headers],[4]])</f>
        <v>0</v>
      </c>
      <c r="J11" s="7">
        <f>SUMIFS(GQList,GIList,Table_ExternalData_1[[#This Row],[Item_key]],GDList,Table_ExternalData_1[[#Headers],[5]])</f>
        <v>0</v>
      </c>
      <c r="K11" s="7">
        <f>SUMIFS(GQList,GIList,Table_ExternalData_1[[#This Row],[Item_key]],GDList,Table_ExternalData_1[[#Headers],[6]])</f>
        <v>0</v>
      </c>
      <c r="L11" s="7">
        <f>SUMIFS(GQList,GIList,Table_ExternalData_1[[#This Row],[Item_key]],GDList,Table_ExternalData_1[[#Headers],[7]])</f>
        <v>0</v>
      </c>
      <c r="M11" s="7">
        <f>SUMIFS(GQList,GIList,Table_ExternalData_1[[#This Row],[Item_key]],GDList,Table_ExternalData_1[[#Headers],[8]])</f>
        <v>0</v>
      </c>
      <c r="N11" s="7">
        <f>SUMIFS(GQList,GIList,Table_ExternalData_1[[#This Row],[Item_key]],GDList,Table_ExternalData_1[[#Headers],[9]])</f>
        <v>0</v>
      </c>
      <c r="O11" s="7">
        <f>SUMIFS(GQList,GIList,Table_ExternalData_1[[#This Row],[Item_key]],GDList,Table_ExternalData_1[[#Headers],[10]])</f>
        <v>0</v>
      </c>
      <c r="P11" s="7">
        <f>SUMIFS(GQList,GIList,Table_ExternalData_1[[#This Row],[Item_key]],GDList,Table_ExternalData_1[[#Headers],[11]])</f>
        <v>500</v>
      </c>
      <c r="Q11" s="7">
        <f>SUMIFS(GQList,GIList,Table_ExternalData_1[[#This Row],[Item_key]],GDList,Table_ExternalData_1[[#Headers],[12]])</f>
        <v>0</v>
      </c>
      <c r="R11" s="7">
        <f>SUMIFS(GQList,GIList,Table_ExternalData_1[[#This Row],[Item_key]],GDList,Table_ExternalData_1[[#Headers],[13]])</f>
        <v>0</v>
      </c>
      <c r="S11" s="7">
        <f>SUMIFS(GQList,GIList,Table_ExternalData_1[[#This Row],[Item_key]],GDList,Table_ExternalData_1[[#Headers],[14]])</f>
        <v>0</v>
      </c>
      <c r="T11" s="7">
        <f>SUMIFS(GQList,GIList,Table_ExternalData_1[[#This Row],[Item_key]],GDList,Table_ExternalData_1[[#Headers],[15]])</f>
        <v>0</v>
      </c>
      <c r="U11" s="7">
        <f>SUMIFS(GQList,GIList,Table_ExternalData_1[[#This Row],[Item_key]],GDList,Table_ExternalData_1[[#Headers],[16]])</f>
        <v>0</v>
      </c>
      <c r="V11" s="7">
        <f>SUMIFS(GQList,GIList,Table_ExternalData_1[[#This Row],[Item_key]],GDList,Table_ExternalData_1[[#Headers],[17]])</f>
        <v>0</v>
      </c>
      <c r="W11" s="7">
        <f>SUMIFS(GQList,GIList,Table_ExternalData_1[[#This Row],[Item_key]],GDList,Table_ExternalData_1[[#Headers],[18]])</f>
        <v>0</v>
      </c>
      <c r="X11" s="7">
        <f>SUMIFS(GQList,GIList,Table_ExternalData_1[[#This Row],[Item_key]],GDList,Table_ExternalData_1[[#Headers],[19]])</f>
        <v>0</v>
      </c>
      <c r="Y11" s="7">
        <f>SUMIFS(GQList,GIList,Table_ExternalData_1[[#This Row],[Item_key]],GDList,Table_ExternalData_1[[#Headers],[20]])</f>
        <v>0</v>
      </c>
      <c r="Z11" s="7">
        <f>SUMIFS(GQList,GIList,Table_ExternalData_1[[#This Row],[Item_key]],GDList,Table_ExternalData_1[[#Headers],[21]])</f>
        <v>0</v>
      </c>
      <c r="AA11" s="7">
        <f>SUMIFS(GQList,GIList,Table_ExternalData_1[[#This Row],[Item_key]],GDList,Table_ExternalData_1[[#Headers],[22]])</f>
        <v>0</v>
      </c>
      <c r="AB11" s="7">
        <f>SUMIFS(GQList,GIList,Table_ExternalData_1[[#This Row],[Item_key]],GDList,Table_ExternalData_1[[#Headers],[23]])</f>
        <v>0</v>
      </c>
      <c r="AC11" s="7">
        <f>SUMIFS(GQList,GIList,Table_ExternalData_1[[#This Row],[Item_key]],GDList,Table_ExternalData_1[[#Headers],[24]])</f>
        <v>0</v>
      </c>
      <c r="AD11" s="7">
        <f>SUMIFS(GQList,GIList,Table_ExternalData_1[[#This Row],[Item_key]],GDList,Table_ExternalData_1[[#Headers],[25]])</f>
        <v>0</v>
      </c>
      <c r="AE11" s="7">
        <f>SUMIFS(GQList,GIList,Table_ExternalData_1[[#This Row],[Item_key]],GDList,Table_ExternalData_1[[#Headers],[26]])</f>
        <v>300</v>
      </c>
      <c r="AF11" s="7">
        <f>SUMIFS(GQList,GIList,Table_ExternalData_1[[#This Row],[Item_key]],GDList,Table_ExternalData_1[[#Headers],[27]])</f>
        <v>0</v>
      </c>
      <c r="AG11" s="7">
        <f>SUMIFS(GQList,GIList,Table_ExternalData_1[[#This Row],[Item_key]],GDList,Table_ExternalData_1[[#Headers],[28]])</f>
        <v>0</v>
      </c>
      <c r="AH11" s="7">
        <f>SUMIFS(GQList,GIList,Table_ExternalData_1[[#This Row],[Item_key]],GDList,Table_ExternalData_1[[#Headers],[29]])</f>
        <v>0</v>
      </c>
      <c r="AI11" s="7">
        <f>SUMIFS(GQList,GIList,Table_ExternalData_1[[#This Row],[Item_key]],GDList,Table_ExternalData_1[[#Headers],[30]])</f>
        <v>0</v>
      </c>
      <c r="AJ11" s="7">
        <f>SUMIFS(GQList,GIList,Table_ExternalData_1[[#This Row],[Item_key]],GDList,Table_ExternalData_1[[#Headers],[31]])</f>
        <v>0</v>
      </c>
      <c r="AK11" s="7">
        <f>SUM(Table_ExternalData_1[[#This Row],[1]:[31]])</f>
        <v>800</v>
      </c>
    </row>
    <row r="12" spans="1:37" hidden="1">
      <c r="A12" s="3" t="s">
        <v>624</v>
      </c>
      <c r="B12" s="3" t="s">
        <v>494</v>
      </c>
      <c r="C12" s="3" t="s">
        <v>625</v>
      </c>
      <c r="D12" s="3" t="s">
        <v>626</v>
      </c>
      <c r="E12" s="6" t="s">
        <v>1662</v>
      </c>
      <c r="F12" s="7">
        <f>SUMIFS(GQList,GIList,Table_ExternalData_1[[#This Row],[Item_key]],GDList,Table_ExternalData_1[[#Headers],[1]])</f>
        <v>0</v>
      </c>
      <c r="G12" s="7">
        <f>SUMIFS(GQList,GIList,Table_ExternalData_1[[#This Row],[Item_key]],GDList,Table_ExternalData_1[[#Headers],[2]])</f>
        <v>0</v>
      </c>
      <c r="H12" s="7">
        <f>SUMIFS(GQList,GIList,Table_ExternalData_1[[#This Row],[Item_key]],GDList,Table_ExternalData_1[[#Headers],[3]])</f>
        <v>0</v>
      </c>
      <c r="I12" s="7">
        <f>SUMIFS(GQList,GIList,Table_ExternalData_1[[#This Row],[Item_key]],GDList,Table_ExternalData_1[[#Headers],[4]])</f>
        <v>0</v>
      </c>
      <c r="J12" s="7">
        <f>SUMIFS(GQList,GIList,Table_ExternalData_1[[#This Row],[Item_key]],GDList,Table_ExternalData_1[[#Headers],[5]])</f>
        <v>0</v>
      </c>
      <c r="K12" s="7">
        <f>SUMIFS(GQList,GIList,Table_ExternalData_1[[#This Row],[Item_key]],GDList,Table_ExternalData_1[[#Headers],[6]])</f>
        <v>0</v>
      </c>
      <c r="L12" s="7">
        <f>SUMIFS(GQList,GIList,Table_ExternalData_1[[#This Row],[Item_key]],GDList,Table_ExternalData_1[[#Headers],[7]])</f>
        <v>0</v>
      </c>
      <c r="M12" s="7">
        <f>SUMIFS(GQList,GIList,Table_ExternalData_1[[#This Row],[Item_key]],GDList,Table_ExternalData_1[[#Headers],[8]])</f>
        <v>0</v>
      </c>
      <c r="N12" s="7">
        <f>SUMIFS(GQList,GIList,Table_ExternalData_1[[#This Row],[Item_key]],GDList,Table_ExternalData_1[[#Headers],[9]])</f>
        <v>0</v>
      </c>
      <c r="O12" s="7">
        <f>SUMIFS(GQList,GIList,Table_ExternalData_1[[#This Row],[Item_key]],GDList,Table_ExternalData_1[[#Headers],[10]])</f>
        <v>0</v>
      </c>
      <c r="P12" s="7">
        <f>SUMIFS(GQList,GIList,Table_ExternalData_1[[#This Row],[Item_key]],GDList,Table_ExternalData_1[[#Headers],[11]])</f>
        <v>0</v>
      </c>
      <c r="Q12" s="7">
        <f>SUMIFS(GQList,GIList,Table_ExternalData_1[[#This Row],[Item_key]],GDList,Table_ExternalData_1[[#Headers],[12]])</f>
        <v>0</v>
      </c>
      <c r="R12" s="7">
        <f>SUMIFS(GQList,GIList,Table_ExternalData_1[[#This Row],[Item_key]],GDList,Table_ExternalData_1[[#Headers],[13]])</f>
        <v>0</v>
      </c>
      <c r="S12" s="7">
        <f>SUMIFS(GQList,GIList,Table_ExternalData_1[[#This Row],[Item_key]],GDList,Table_ExternalData_1[[#Headers],[14]])</f>
        <v>0</v>
      </c>
      <c r="T12" s="7">
        <f>SUMIFS(GQList,GIList,Table_ExternalData_1[[#This Row],[Item_key]],GDList,Table_ExternalData_1[[#Headers],[15]])</f>
        <v>0</v>
      </c>
      <c r="U12" s="7">
        <f>SUMIFS(GQList,GIList,Table_ExternalData_1[[#This Row],[Item_key]],GDList,Table_ExternalData_1[[#Headers],[16]])</f>
        <v>0</v>
      </c>
      <c r="V12" s="7">
        <f>SUMIFS(GQList,GIList,Table_ExternalData_1[[#This Row],[Item_key]],GDList,Table_ExternalData_1[[#Headers],[17]])</f>
        <v>0</v>
      </c>
      <c r="W12" s="7">
        <f>SUMIFS(GQList,GIList,Table_ExternalData_1[[#This Row],[Item_key]],GDList,Table_ExternalData_1[[#Headers],[18]])</f>
        <v>0</v>
      </c>
      <c r="X12" s="7">
        <f>SUMIFS(GQList,GIList,Table_ExternalData_1[[#This Row],[Item_key]],GDList,Table_ExternalData_1[[#Headers],[19]])</f>
        <v>0</v>
      </c>
      <c r="Y12" s="7">
        <f>SUMIFS(GQList,GIList,Table_ExternalData_1[[#This Row],[Item_key]],GDList,Table_ExternalData_1[[#Headers],[20]])</f>
        <v>0</v>
      </c>
      <c r="Z12" s="7">
        <f>SUMIFS(GQList,GIList,Table_ExternalData_1[[#This Row],[Item_key]],GDList,Table_ExternalData_1[[#Headers],[21]])</f>
        <v>0</v>
      </c>
      <c r="AA12" s="7">
        <f>SUMIFS(GQList,GIList,Table_ExternalData_1[[#This Row],[Item_key]],GDList,Table_ExternalData_1[[#Headers],[22]])</f>
        <v>0</v>
      </c>
      <c r="AB12" s="7">
        <f>SUMIFS(GQList,GIList,Table_ExternalData_1[[#This Row],[Item_key]],GDList,Table_ExternalData_1[[#Headers],[23]])</f>
        <v>0</v>
      </c>
      <c r="AC12" s="7">
        <f>SUMIFS(GQList,GIList,Table_ExternalData_1[[#This Row],[Item_key]],GDList,Table_ExternalData_1[[#Headers],[24]])</f>
        <v>3000</v>
      </c>
      <c r="AD12" s="7">
        <f>SUMIFS(GQList,GIList,Table_ExternalData_1[[#This Row],[Item_key]],GDList,Table_ExternalData_1[[#Headers],[25]])</f>
        <v>0</v>
      </c>
      <c r="AE12" s="7">
        <f>SUMIFS(GQList,GIList,Table_ExternalData_1[[#This Row],[Item_key]],GDList,Table_ExternalData_1[[#Headers],[26]])</f>
        <v>0</v>
      </c>
      <c r="AF12" s="7">
        <f>SUMIFS(GQList,GIList,Table_ExternalData_1[[#This Row],[Item_key]],GDList,Table_ExternalData_1[[#Headers],[27]])</f>
        <v>0</v>
      </c>
      <c r="AG12" s="7">
        <f>SUMIFS(GQList,GIList,Table_ExternalData_1[[#This Row],[Item_key]],GDList,Table_ExternalData_1[[#Headers],[28]])</f>
        <v>0</v>
      </c>
      <c r="AH12" s="7">
        <f>SUMIFS(GQList,GIList,Table_ExternalData_1[[#This Row],[Item_key]],GDList,Table_ExternalData_1[[#Headers],[29]])</f>
        <v>0</v>
      </c>
      <c r="AI12" s="7">
        <f>SUMIFS(GQList,GIList,Table_ExternalData_1[[#This Row],[Item_key]],GDList,Table_ExternalData_1[[#Headers],[30]])</f>
        <v>0</v>
      </c>
      <c r="AJ12" s="7">
        <f>SUMIFS(GQList,GIList,Table_ExternalData_1[[#This Row],[Item_key]],GDList,Table_ExternalData_1[[#Headers],[31]])</f>
        <v>0</v>
      </c>
      <c r="AK12" s="7">
        <f>SUM(Table_ExternalData_1[[#This Row],[1]:[31]])</f>
        <v>3000</v>
      </c>
    </row>
    <row r="13" spans="1:37" hidden="1">
      <c r="A13" s="3" t="s">
        <v>624</v>
      </c>
      <c r="B13" s="3" t="s">
        <v>498</v>
      </c>
      <c r="C13" s="3" t="s">
        <v>627</v>
      </c>
      <c r="D13" s="3" t="s">
        <v>628</v>
      </c>
      <c r="E13" s="6" t="s">
        <v>1662</v>
      </c>
      <c r="F13" s="7">
        <f>SUMIFS(GQList,GIList,Table_ExternalData_1[[#This Row],[Item_key]],GDList,Table_ExternalData_1[[#Headers],[1]])</f>
        <v>0</v>
      </c>
      <c r="G13" s="7">
        <f>SUMIFS(GQList,GIList,Table_ExternalData_1[[#This Row],[Item_key]],GDList,Table_ExternalData_1[[#Headers],[2]])</f>
        <v>0</v>
      </c>
      <c r="H13" s="7">
        <f>SUMIFS(GQList,GIList,Table_ExternalData_1[[#This Row],[Item_key]],GDList,Table_ExternalData_1[[#Headers],[3]])</f>
        <v>0</v>
      </c>
      <c r="I13" s="7">
        <f>SUMIFS(GQList,GIList,Table_ExternalData_1[[#This Row],[Item_key]],GDList,Table_ExternalData_1[[#Headers],[4]])</f>
        <v>0</v>
      </c>
      <c r="J13" s="7">
        <f>SUMIFS(GQList,GIList,Table_ExternalData_1[[#This Row],[Item_key]],GDList,Table_ExternalData_1[[#Headers],[5]])</f>
        <v>0</v>
      </c>
      <c r="K13" s="7">
        <f>SUMIFS(GQList,GIList,Table_ExternalData_1[[#This Row],[Item_key]],GDList,Table_ExternalData_1[[#Headers],[6]])</f>
        <v>0</v>
      </c>
      <c r="L13" s="7">
        <f>SUMIFS(GQList,GIList,Table_ExternalData_1[[#This Row],[Item_key]],GDList,Table_ExternalData_1[[#Headers],[7]])</f>
        <v>0</v>
      </c>
      <c r="M13" s="7">
        <f>SUMIFS(GQList,GIList,Table_ExternalData_1[[#This Row],[Item_key]],GDList,Table_ExternalData_1[[#Headers],[8]])</f>
        <v>0</v>
      </c>
      <c r="N13" s="7">
        <f>SUMIFS(GQList,GIList,Table_ExternalData_1[[#This Row],[Item_key]],GDList,Table_ExternalData_1[[#Headers],[9]])</f>
        <v>0</v>
      </c>
      <c r="O13" s="7">
        <f>SUMIFS(GQList,GIList,Table_ExternalData_1[[#This Row],[Item_key]],GDList,Table_ExternalData_1[[#Headers],[10]])</f>
        <v>0</v>
      </c>
      <c r="P13" s="7">
        <f>SUMIFS(GQList,GIList,Table_ExternalData_1[[#This Row],[Item_key]],GDList,Table_ExternalData_1[[#Headers],[11]])</f>
        <v>0</v>
      </c>
      <c r="Q13" s="7">
        <f>SUMIFS(GQList,GIList,Table_ExternalData_1[[#This Row],[Item_key]],GDList,Table_ExternalData_1[[#Headers],[12]])</f>
        <v>0</v>
      </c>
      <c r="R13" s="7">
        <f>SUMIFS(GQList,GIList,Table_ExternalData_1[[#This Row],[Item_key]],GDList,Table_ExternalData_1[[#Headers],[13]])</f>
        <v>0</v>
      </c>
      <c r="S13" s="7">
        <f>SUMIFS(GQList,GIList,Table_ExternalData_1[[#This Row],[Item_key]],GDList,Table_ExternalData_1[[#Headers],[14]])</f>
        <v>0</v>
      </c>
      <c r="T13" s="7">
        <f>SUMIFS(GQList,GIList,Table_ExternalData_1[[#This Row],[Item_key]],GDList,Table_ExternalData_1[[#Headers],[15]])</f>
        <v>0</v>
      </c>
      <c r="U13" s="7">
        <f>SUMIFS(GQList,GIList,Table_ExternalData_1[[#This Row],[Item_key]],GDList,Table_ExternalData_1[[#Headers],[16]])</f>
        <v>0</v>
      </c>
      <c r="V13" s="7">
        <f>SUMIFS(GQList,GIList,Table_ExternalData_1[[#This Row],[Item_key]],GDList,Table_ExternalData_1[[#Headers],[17]])</f>
        <v>0</v>
      </c>
      <c r="W13" s="7">
        <f>SUMIFS(GQList,GIList,Table_ExternalData_1[[#This Row],[Item_key]],GDList,Table_ExternalData_1[[#Headers],[18]])</f>
        <v>0</v>
      </c>
      <c r="X13" s="7">
        <f>SUMIFS(GQList,GIList,Table_ExternalData_1[[#This Row],[Item_key]],GDList,Table_ExternalData_1[[#Headers],[19]])</f>
        <v>0</v>
      </c>
      <c r="Y13" s="7">
        <f>SUMIFS(GQList,GIList,Table_ExternalData_1[[#This Row],[Item_key]],GDList,Table_ExternalData_1[[#Headers],[20]])</f>
        <v>0</v>
      </c>
      <c r="Z13" s="7">
        <f>SUMIFS(GQList,GIList,Table_ExternalData_1[[#This Row],[Item_key]],GDList,Table_ExternalData_1[[#Headers],[21]])</f>
        <v>0</v>
      </c>
      <c r="AA13" s="7">
        <f>SUMIFS(GQList,GIList,Table_ExternalData_1[[#This Row],[Item_key]],GDList,Table_ExternalData_1[[#Headers],[22]])</f>
        <v>0</v>
      </c>
      <c r="AB13" s="7">
        <f>SUMIFS(GQList,GIList,Table_ExternalData_1[[#This Row],[Item_key]],GDList,Table_ExternalData_1[[#Headers],[23]])</f>
        <v>0</v>
      </c>
      <c r="AC13" s="7">
        <f>SUMIFS(GQList,GIList,Table_ExternalData_1[[#This Row],[Item_key]],GDList,Table_ExternalData_1[[#Headers],[24]])</f>
        <v>3000</v>
      </c>
      <c r="AD13" s="7">
        <f>SUMIFS(GQList,GIList,Table_ExternalData_1[[#This Row],[Item_key]],GDList,Table_ExternalData_1[[#Headers],[25]])</f>
        <v>0</v>
      </c>
      <c r="AE13" s="7">
        <f>SUMIFS(GQList,GIList,Table_ExternalData_1[[#This Row],[Item_key]],GDList,Table_ExternalData_1[[#Headers],[26]])</f>
        <v>0</v>
      </c>
      <c r="AF13" s="7">
        <f>SUMIFS(GQList,GIList,Table_ExternalData_1[[#This Row],[Item_key]],GDList,Table_ExternalData_1[[#Headers],[27]])</f>
        <v>0</v>
      </c>
      <c r="AG13" s="7">
        <f>SUMIFS(GQList,GIList,Table_ExternalData_1[[#This Row],[Item_key]],GDList,Table_ExternalData_1[[#Headers],[28]])</f>
        <v>0</v>
      </c>
      <c r="AH13" s="7">
        <f>SUMIFS(GQList,GIList,Table_ExternalData_1[[#This Row],[Item_key]],GDList,Table_ExternalData_1[[#Headers],[29]])</f>
        <v>0</v>
      </c>
      <c r="AI13" s="7">
        <f>SUMIFS(GQList,GIList,Table_ExternalData_1[[#This Row],[Item_key]],GDList,Table_ExternalData_1[[#Headers],[30]])</f>
        <v>0</v>
      </c>
      <c r="AJ13" s="7">
        <f>SUMIFS(GQList,GIList,Table_ExternalData_1[[#This Row],[Item_key]],GDList,Table_ExternalData_1[[#Headers],[31]])</f>
        <v>0</v>
      </c>
      <c r="AK13" s="7">
        <f>SUM(Table_ExternalData_1[[#This Row],[1]:[31]])</f>
        <v>3000</v>
      </c>
    </row>
    <row r="14" spans="1:37" ht="24" hidden="1">
      <c r="A14" s="3" t="s">
        <v>629</v>
      </c>
      <c r="B14" s="3" t="s">
        <v>397</v>
      </c>
      <c r="C14" s="3" t="s">
        <v>630</v>
      </c>
      <c r="D14" s="3" t="s">
        <v>631</v>
      </c>
      <c r="E14" s="6" t="s">
        <v>1662</v>
      </c>
      <c r="F14" s="7">
        <f>SUMIFS(GQList,GIList,Table_ExternalData_1[[#This Row],[Item_key]],GDList,Table_ExternalData_1[[#Headers],[1]])</f>
        <v>0</v>
      </c>
      <c r="G14" s="7">
        <f>SUMIFS(GQList,GIList,Table_ExternalData_1[[#This Row],[Item_key]],GDList,Table_ExternalData_1[[#Headers],[2]])</f>
        <v>0</v>
      </c>
      <c r="H14" s="7">
        <f>SUMIFS(GQList,GIList,Table_ExternalData_1[[#This Row],[Item_key]],GDList,Table_ExternalData_1[[#Headers],[3]])</f>
        <v>0</v>
      </c>
      <c r="I14" s="7">
        <f>SUMIFS(GQList,GIList,Table_ExternalData_1[[#This Row],[Item_key]],GDList,Table_ExternalData_1[[#Headers],[4]])</f>
        <v>0</v>
      </c>
      <c r="J14" s="7">
        <f>SUMIFS(GQList,GIList,Table_ExternalData_1[[#This Row],[Item_key]],GDList,Table_ExternalData_1[[#Headers],[5]])</f>
        <v>0</v>
      </c>
      <c r="K14" s="7">
        <f>SUMIFS(GQList,GIList,Table_ExternalData_1[[#This Row],[Item_key]],GDList,Table_ExternalData_1[[#Headers],[6]])</f>
        <v>0</v>
      </c>
      <c r="L14" s="7">
        <f>SUMIFS(GQList,GIList,Table_ExternalData_1[[#This Row],[Item_key]],GDList,Table_ExternalData_1[[#Headers],[7]])</f>
        <v>0</v>
      </c>
      <c r="M14" s="7">
        <f>SUMIFS(GQList,GIList,Table_ExternalData_1[[#This Row],[Item_key]],GDList,Table_ExternalData_1[[#Headers],[8]])</f>
        <v>0</v>
      </c>
      <c r="N14" s="7">
        <f>SUMIFS(GQList,GIList,Table_ExternalData_1[[#This Row],[Item_key]],GDList,Table_ExternalData_1[[#Headers],[9]])</f>
        <v>0</v>
      </c>
      <c r="O14" s="7">
        <f>SUMIFS(GQList,GIList,Table_ExternalData_1[[#This Row],[Item_key]],GDList,Table_ExternalData_1[[#Headers],[10]])</f>
        <v>0</v>
      </c>
      <c r="P14" s="7">
        <f>SUMIFS(GQList,GIList,Table_ExternalData_1[[#This Row],[Item_key]],GDList,Table_ExternalData_1[[#Headers],[11]])</f>
        <v>0</v>
      </c>
      <c r="Q14" s="7">
        <f>SUMIFS(GQList,GIList,Table_ExternalData_1[[#This Row],[Item_key]],GDList,Table_ExternalData_1[[#Headers],[12]])</f>
        <v>0</v>
      </c>
      <c r="R14" s="7">
        <f>SUMIFS(GQList,GIList,Table_ExternalData_1[[#This Row],[Item_key]],GDList,Table_ExternalData_1[[#Headers],[13]])</f>
        <v>0</v>
      </c>
      <c r="S14" s="7">
        <f>SUMIFS(GQList,GIList,Table_ExternalData_1[[#This Row],[Item_key]],GDList,Table_ExternalData_1[[#Headers],[14]])</f>
        <v>0</v>
      </c>
      <c r="T14" s="7">
        <f>SUMIFS(GQList,GIList,Table_ExternalData_1[[#This Row],[Item_key]],GDList,Table_ExternalData_1[[#Headers],[15]])</f>
        <v>0</v>
      </c>
      <c r="U14" s="7">
        <f>SUMIFS(GQList,GIList,Table_ExternalData_1[[#This Row],[Item_key]],GDList,Table_ExternalData_1[[#Headers],[16]])</f>
        <v>0</v>
      </c>
      <c r="V14" s="7">
        <f>SUMIFS(GQList,GIList,Table_ExternalData_1[[#This Row],[Item_key]],GDList,Table_ExternalData_1[[#Headers],[17]])</f>
        <v>500</v>
      </c>
      <c r="W14" s="7">
        <f>SUMIFS(GQList,GIList,Table_ExternalData_1[[#This Row],[Item_key]],GDList,Table_ExternalData_1[[#Headers],[18]])</f>
        <v>0</v>
      </c>
      <c r="X14" s="7">
        <f>SUMIFS(GQList,GIList,Table_ExternalData_1[[#This Row],[Item_key]],GDList,Table_ExternalData_1[[#Headers],[19]])</f>
        <v>0</v>
      </c>
      <c r="Y14" s="7">
        <f>SUMIFS(GQList,GIList,Table_ExternalData_1[[#This Row],[Item_key]],GDList,Table_ExternalData_1[[#Headers],[20]])</f>
        <v>0</v>
      </c>
      <c r="Z14" s="7">
        <f>SUMIFS(GQList,GIList,Table_ExternalData_1[[#This Row],[Item_key]],GDList,Table_ExternalData_1[[#Headers],[21]])</f>
        <v>0</v>
      </c>
      <c r="AA14" s="7">
        <f>SUMIFS(GQList,GIList,Table_ExternalData_1[[#This Row],[Item_key]],GDList,Table_ExternalData_1[[#Headers],[22]])</f>
        <v>0</v>
      </c>
      <c r="AB14" s="7">
        <f>SUMIFS(GQList,GIList,Table_ExternalData_1[[#This Row],[Item_key]],GDList,Table_ExternalData_1[[#Headers],[23]])</f>
        <v>0</v>
      </c>
      <c r="AC14" s="7">
        <f>SUMIFS(GQList,GIList,Table_ExternalData_1[[#This Row],[Item_key]],GDList,Table_ExternalData_1[[#Headers],[24]])</f>
        <v>0</v>
      </c>
      <c r="AD14" s="7">
        <f>SUMIFS(GQList,GIList,Table_ExternalData_1[[#This Row],[Item_key]],GDList,Table_ExternalData_1[[#Headers],[25]])</f>
        <v>0</v>
      </c>
      <c r="AE14" s="7">
        <f>SUMIFS(GQList,GIList,Table_ExternalData_1[[#This Row],[Item_key]],GDList,Table_ExternalData_1[[#Headers],[26]])</f>
        <v>0</v>
      </c>
      <c r="AF14" s="7">
        <f>SUMIFS(GQList,GIList,Table_ExternalData_1[[#This Row],[Item_key]],GDList,Table_ExternalData_1[[#Headers],[27]])</f>
        <v>0</v>
      </c>
      <c r="AG14" s="7">
        <f>SUMIFS(GQList,GIList,Table_ExternalData_1[[#This Row],[Item_key]],GDList,Table_ExternalData_1[[#Headers],[28]])</f>
        <v>0</v>
      </c>
      <c r="AH14" s="7">
        <f>SUMIFS(GQList,GIList,Table_ExternalData_1[[#This Row],[Item_key]],GDList,Table_ExternalData_1[[#Headers],[29]])</f>
        <v>0</v>
      </c>
      <c r="AI14" s="7">
        <f>SUMIFS(GQList,GIList,Table_ExternalData_1[[#This Row],[Item_key]],GDList,Table_ExternalData_1[[#Headers],[30]])</f>
        <v>0</v>
      </c>
      <c r="AJ14" s="7">
        <f>SUMIFS(GQList,GIList,Table_ExternalData_1[[#This Row],[Item_key]],GDList,Table_ExternalData_1[[#Headers],[31]])</f>
        <v>0</v>
      </c>
      <c r="AK14" s="7">
        <f>SUM(Table_ExternalData_1[[#This Row],[1]:[31]])</f>
        <v>500</v>
      </c>
    </row>
    <row r="15" spans="1:37" ht="24" hidden="1">
      <c r="A15" s="3" t="s">
        <v>629</v>
      </c>
      <c r="B15" s="3" t="s">
        <v>398</v>
      </c>
      <c r="C15" s="3" t="s">
        <v>632</v>
      </c>
      <c r="D15" s="3" t="s">
        <v>633</v>
      </c>
      <c r="E15" s="6" t="s">
        <v>1662</v>
      </c>
      <c r="F15" s="7">
        <f>SUMIFS(GQList,GIList,Table_ExternalData_1[[#This Row],[Item_key]],GDList,Table_ExternalData_1[[#Headers],[1]])</f>
        <v>0</v>
      </c>
      <c r="G15" s="7">
        <f>SUMIFS(GQList,GIList,Table_ExternalData_1[[#This Row],[Item_key]],GDList,Table_ExternalData_1[[#Headers],[2]])</f>
        <v>0</v>
      </c>
      <c r="H15" s="7">
        <f>SUMIFS(GQList,GIList,Table_ExternalData_1[[#This Row],[Item_key]],GDList,Table_ExternalData_1[[#Headers],[3]])</f>
        <v>0</v>
      </c>
      <c r="I15" s="7">
        <f>SUMIFS(GQList,GIList,Table_ExternalData_1[[#This Row],[Item_key]],GDList,Table_ExternalData_1[[#Headers],[4]])</f>
        <v>0</v>
      </c>
      <c r="J15" s="7">
        <f>SUMIFS(GQList,GIList,Table_ExternalData_1[[#This Row],[Item_key]],GDList,Table_ExternalData_1[[#Headers],[5]])</f>
        <v>0</v>
      </c>
      <c r="K15" s="7">
        <f>SUMIFS(GQList,GIList,Table_ExternalData_1[[#This Row],[Item_key]],GDList,Table_ExternalData_1[[#Headers],[6]])</f>
        <v>0</v>
      </c>
      <c r="L15" s="7">
        <f>SUMIFS(GQList,GIList,Table_ExternalData_1[[#This Row],[Item_key]],GDList,Table_ExternalData_1[[#Headers],[7]])</f>
        <v>0</v>
      </c>
      <c r="M15" s="7">
        <f>SUMIFS(GQList,GIList,Table_ExternalData_1[[#This Row],[Item_key]],GDList,Table_ExternalData_1[[#Headers],[8]])</f>
        <v>0</v>
      </c>
      <c r="N15" s="7">
        <f>SUMIFS(GQList,GIList,Table_ExternalData_1[[#This Row],[Item_key]],GDList,Table_ExternalData_1[[#Headers],[9]])</f>
        <v>0</v>
      </c>
      <c r="O15" s="7">
        <f>SUMIFS(GQList,GIList,Table_ExternalData_1[[#This Row],[Item_key]],GDList,Table_ExternalData_1[[#Headers],[10]])</f>
        <v>0</v>
      </c>
      <c r="P15" s="7">
        <f>SUMIFS(GQList,GIList,Table_ExternalData_1[[#This Row],[Item_key]],GDList,Table_ExternalData_1[[#Headers],[11]])</f>
        <v>0</v>
      </c>
      <c r="Q15" s="7">
        <f>SUMIFS(GQList,GIList,Table_ExternalData_1[[#This Row],[Item_key]],GDList,Table_ExternalData_1[[#Headers],[12]])</f>
        <v>0</v>
      </c>
      <c r="R15" s="7">
        <f>SUMIFS(GQList,GIList,Table_ExternalData_1[[#This Row],[Item_key]],GDList,Table_ExternalData_1[[#Headers],[13]])</f>
        <v>0</v>
      </c>
      <c r="S15" s="7">
        <f>SUMIFS(GQList,GIList,Table_ExternalData_1[[#This Row],[Item_key]],GDList,Table_ExternalData_1[[#Headers],[14]])</f>
        <v>0</v>
      </c>
      <c r="T15" s="7">
        <f>SUMIFS(GQList,GIList,Table_ExternalData_1[[#This Row],[Item_key]],GDList,Table_ExternalData_1[[#Headers],[15]])</f>
        <v>0</v>
      </c>
      <c r="U15" s="7">
        <f>SUMIFS(GQList,GIList,Table_ExternalData_1[[#This Row],[Item_key]],GDList,Table_ExternalData_1[[#Headers],[16]])</f>
        <v>0</v>
      </c>
      <c r="V15" s="7">
        <f>SUMIFS(GQList,GIList,Table_ExternalData_1[[#This Row],[Item_key]],GDList,Table_ExternalData_1[[#Headers],[17]])</f>
        <v>1100</v>
      </c>
      <c r="W15" s="7">
        <f>SUMIFS(GQList,GIList,Table_ExternalData_1[[#This Row],[Item_key]],GDList,Table_ExternalData_1[[#Headers],[18]])</f>
        <v>0</v>
      </c>
      <c r="X15" s="7">
        <f>SUMIFS(GQList,GIList,Table_ExternalData_1[[#This Row],[Item_key]],GDList,Table_ExternalData_1[[#Headers],[19]])</f>
        <v>0</v>
      </c>
      <c r="Y15" s="7">
        <f>SUMIFS(GQList,GIList,Table_ExternalData_1[[#This Row],[Item_key]],GDList,Table_ExternalData_1[[#Headers],[20]])</f>
        <v>0</v>
      </c>
      <c r="Z15" s="7">
        <f>SUMIFS(GQList,GIList,Table_ExternalData_1[[#This Row],[Item_key]],GDList,Table_ExternalData_1[[#Headers],[21]])</f>
        <v>0</v>
      </c>
      <c r="AA15" s="7">
        <f>SUMIFS(GQList,GIList,Table_ExternalData_1[[#This Row],[Item_key]],GDList,Table_ExternalData_1[[#Headers],[22]])</f>
        <v>0</v>
      </c>
      <c r="AB15" s="7">
        <f>SUMIFS(GQList,GIList,Table_ExternalData_1[[#This Row],[Item_key]],GDList,Table_ExternalData_1[[#Headers],[23]])</f>
        <v>0</v>
      </c>
      <c r="AC15" s="7">
        <f>SUMIFS(GQList,GIList,Table_ExternalData_1[[#This Row],[Item_key]],GDList,Table_ExternalData_1[[#Headers],[24]])</f>
        <v>0</v>
      </c>
      <c r="AD15" s="7">
        <f>SUMIFS(GQList,GIList,Table_ExternalData_1[[#This Row],[Item_key]],GDList,Table_ExternalData_1[[#Headers],[25]])</f>
        <v>0</v>
      </c>
      <c r="AE15" s="7">
        <f>SUMIFS(GQList,GIList,Table_ExternalData_1[[#This Row],[Item_key]],GDList,Table_ExternalData_1[[#Headers],[26]])</f>
        <v>0</v>
      </c>
      <c r="AF15" s="7">
        <f>SUMIFS(GQList,GIList,Table_ExternalData_1[[#This Row],[Item_key]],GDList,Table_ExternalData_1[[#Headers],[27]])</f>
        <v>0</v>
      </c>
      <c r="AG15" s="7">
        <f>SUMIFS(GQList,GIList,Table_ExternalData_1[[#This Row],[Item_key]],GDList,Table_ExternalData_1[[#Headers],[28]])</f>
        <v>0</v>
      </c>
      <c r="AH15" s="7">
        <f>SUMIFS(GQList,GIList,Table_ExternalData_1[[#This Row],[Item_key]],GDList,Table_ExternalData_1[[#Headers],[29]])</f>
        <v>0</v>
      </c>
      <c r="AI15" s="7">
        <f>SUMIFS(GQList,GIList,Table_ExternalData_1[[#This Row],[Item_key]],GDList,Table_ExternalData_1[[#Headers],[30]])</f>
        <v>0</v>
      </c>
      <c r="AJ15" s="7">
        <f>SUMIFS(GQList,GIList,Table_ExternalData_1[[#This Row],[Item_key]],GDList,Table_ExternalData_1[[#Headers],[31]])</f>
        <v>0</v>
      </c>
      <c r="AK15" s="7">
        <f>SUM(Table_ExternalData_1[[#This Row],[1]:[31]])</f>
        <v>1100</v>
      </c>
    </row>
    <row r="16" spans="1:37" ht="24" hidden="1">
      <c r="A16" s="3" t="s">
        <v>629</v>
      </c>
      <c r="B16" s="3" t="s">
        <v>555</v>
      </c>
      <c r="C16" s="3" t="s">
        <v>634</v>
      </c>
      <c r="D16" s="3" t="s">
        <v>635</v>
      </c>
      <c r="E16" s="6" t="s">
        <v>1662</v>
      </c>
      <c r="F16" s="7">
        <f>SUMIFS(GQList,GIList,Table_ExternalData_1[[#This Row],[Item_key]],GDList,Table_ExternalData_1[[#Headers],[1]])</f>
        <v>0</v>
      </c>
      <c r="G16" s="7">
        <f>SUMIFS(GQList,GIList,Table_ExternalData_1[[#This Row],[Item_key]],GDList,Table_ExternalData_1[[#Headers],[2]])</f>
        <v>0</v>
      </c>
      <c r="H16" s="7">
        <f>SUMIFS(GQList,GIList,Table_ExternalData_1[[#This Row],[Item_key]],GDList,Table_ExternalData_1[[#Headers],[3]])</f>
        <v>0</v>
      </c>
      <c r="I16" s="7">
        <f>SUMIFS(GQList,GIList,Table_ExternalData_1[[#This Row],[Item_key]],GDList,Table_ExternalData_1[[#Headers],[4]])</f>
        <v>0</v>
      </c>
      <c r="J16" s="7">
        <f>SUMIFS(GQList,GIList,Table_ExternalData_1[[#This Row],[Item_key]],GDList,Table_ExternalData_1[[#Headers],[5]])</f>
        <v>0</v>
      </c>
      <c r="K16" s="7">
        <f>SUMIFS(GQList,GIList,Table_ExternalData_1[[#This Row],[Item_key]],GDList,Table_ExternalData_1[[#Headers],[6]])</f>
        <v>0</v>
      </c>
      <c r="L16" s="7">
        <f>SUMIFS(GQList,GIList,Table_ExternalData_1[[#This Row],[Item_key]],GDList,Table_ExternalData_1[[#Headers],[7]])</f>
        <v>0</v>
      </c>
      <c r="M16" s="7">
        <f>SUMIFS(GQList,GIList,Table_ExternalData_1[[#This Row],[Item_key]],GDList,Table_ExternalData_1[[#Headers],[8]])</f>
        <v>0</v>
      </c>
      <c r="N16" s="7">
        <f>SUMIFS(GQList,GIList,Table_ExternalData_1[[#This Row],[Item_key]],GDList,Table_ExternalData_1[[#Headers],[9]])</f>
        <v>0</v>
      </c>
      <c r="O16" s="7">
        <f>SUMIFS(GQList,GIList,Table_ExternalData_1[[#This Row],[Item_key]],GDList,Table_ExternalData_1[[#Headers],[10]])</f>
        <v>0</v>
      </c>
      <c r="P16" s="7">
        <f>SUMIFS(GQList,GIList,Table_ExternalData_1[[#This Row],[Item_key]],GDList,Table_ExternalData_1[[#Headers],[11]])</f>
        <v>0</v>
      </c>
      <c r="Q16" s="7">
        <f>SUMIFS(GQList,GIList,Table_ExternalData_1[[#This Row],[Item_key]],GDList,Table_ExternalData_1[[#Headers],[12]])</f>
        <v>0</v>
      </c>
      <c r="R16" s="7">
        <f>SUMIFS(GQList,GIList,Table_ExternalData_1[[#This Row],[Item_key]],GDList,Table_ExternalData_1[[#Headers],[13]])</f>
        <v>0</v>
      </c>
      <c r="S16" s="7">
        <f>SUMIFS(GQList,GIList,Table_ExternalData_1[[#This Row],[Item_key]],GDList,Table_ExternalData_1[[#Headers],[14]])</f>
        <v>0</v>
      </c>
      <c r="T16" s="7">
        <f>SUMIFS(GQList,GIList,Table_ExternalData_1[[#This Row],[Item_key]],GDList,Table_ExternalData_1[[#Headers],[15]])</f>
        <v>0</v>
      </c>
      <c r="U16" s="7">
        <f>SUMIFS(GQList,GIList,Table_ExternalData_1[[#This Row],[Item_key]],GDList,Table_ExternalData_1[[#Headers],[16]])</f>
        <v>0</v>
      </c>
      <c r="V16" s="7">
        <f>SUMIFS(GQList,GIList,Table_ExternalData_1[[#This Row],[Item_key]],GDList,Table_ExternalData_1[[#Headers],[17]])</f>
        <v>0</v>
      </c>
      <c r="W16" s="7">
        <f>SUMIFS(GQList,GIList,Table_ExternalData_1[[#This Row],[Item_key]],GDList,Table_ExternalData_1[[#Headers],[18]])</f>
        <v>0</v>
      </c>
      <c r="X16" s="7">
        <f>SUMIFS(GQList,GIList,Table_ExternalData_1[[#This Row],[Item_key]],GDList,Table_ExternalData_1[[#Headers],[19]])</f>
        <v>0</v>
      </c>
      <c r="Y16" s="7">
        <f>SUMIFS(GQList,GIList,Table_ExternalData_1[[#This Row],[Item_key]],GDList,Table_ExternalData_1[[#Headers],[20]])</f>
        <v>0</v>
      </c>
      <c r="Z16" s="7">
        <f>SUMIFS(GQList,GIList,Table_ExternalData_1[[#This Row],[Item_key]],GDList,Table_ExternalData_1[[#Headers],[21]])</f>
        <v>0</v>
      </c>
      <c r="AA16" s="7">
        <f>SUMIFS(GQList,GIList,Table_ExternalData_1[[#This Row],[Item_key]],GDList,Table_ExternalData_1[[#Headers],[22]])</f>
        <v>0</v>
      </c>
      <c r="AB16" s="7">
        <f>SUMIFS(GQList,GIList,Table_ExternalData_1[[#This Row],[Item_key]],GDList,Table_ExternalData_1[[#Headers],[23]])</f>
        <v>0</v>
      </c>
      <c r="AC16" s="7">
        <f>SUMIFS(GQList,GIList,Table_ExternalData_1[[#This Row],[Item_key]],GDList,Table_ExternalData_1[[#Headers],[24]])</f>
        <v>0</v>
      </c>
      <c r="AD16" s="7">
        <f>SUMIFS(GQList,GIList,Table_ExternalData_1[[#This Row],[Item_key]],GDList,Table_ExternalData_1[[#Headers],[25]])</f>
        <v>0</v>
      </c>
      <c r="AE16" s="7">
        <f>SUMIFS(GQList,GIList,Table_ExternalData_1[[#This Row],[Item_key]],GDList,Table_ExternalData_1[[#Headers],[26]])</f>
        <v>0</v>
      </c>
      <c r="AF16" s="7">
        <f>SUMIFS(GQList,GIList,Table_ExternalData_1[[#This Row],[Item_key]],GDList,Table_ExternalData_1[[#Headers],[27]])</f>
        <v>0</v>
      </c>
      <c r="AG16" s="7">
        <f>SUMIFS(GQList,GIList,Table_ExternalData_1[[#This Row],[Item_key]],GDList,Table_ExternalData_1[[#Headers],[28]])</f>
        <v>100</v>
      </c>
      <c r="AH16" s="7">
        <f>SUMIFS(GQList,GIList,Table_ExternalData_1[[#This Row],[Item_key]],GDList,Table_ExternalData_1[[#Headers],[29]])</f>
        <v>0</v>
      </c>
      <c r="AI16" s="7">
        <f>SUMIFS(GQList,GIList,Table_ExternalData_1[[#This Row],[Item_key]],GDList,Table_ExternalData_1[[#Headers],[30]])</f>
        <v>0</v>
      </c>
      <c r="AJ16" s="7">
        <f>SUMIFS(GQList,GIList,Table_ExternalData_1[[#This Row],[Item_key]],GDList,Table_ExternalData_1[[#Headers],[31]])</f>
        <v>0</v>
      </c>
      <c r="AK16" s="7">
        <f>SUM(Table_ExternalData_1[[#This Row],[1]:[31]])</f>
        <v>100</v>
      </c>
    </row>
    <row r="17" spans="1:37" ht="24" hidden="1">
      <c r="A17" s="3" t="s">
        <v>629</v>
      </c>
      <c r="B17" s="3" t="s">
        <v>561</v>
      </c>
      <c r="C17" s="3" t="s">
        <v>636</v>
      </c>
      <c r="D17" s="3" t="s">
        <v>637</v>
      </c>
      <c r="E17" s="6" t="s">
        <v>1662</v>
      </c>
      <c r="F17" s="7">
        <f>SUMIFS(GQList,GIList,Table_ExternalData_1[[#This Row],[Item_key]],GDList,Table_ExternalData_1[[#Headers],[1]])</f>
        <v>0</v>
      </c>
      <c r="G17" s="7">
        <f>SUMIFS(GQList,GIList,Table_ExternalData_1[[#This Row],[Item_key]],GDList,Table_ExternalData_1[[#Headers],[2]])</f>
        <v>0</v>
      </c>
      <c r="H17" s="7">
        <f>SUMIFS(GQList,GIList,Table_ExternalData_1[[#This Row],[Item_key]],GDList,Table_ExternalData_1[[#Headers],[3]])</f>
        <v>0</v>
      </c>
      <c r="I17" s="7">
        <f>SUMIFS(GQList,GIList,Table_ExternalData_1[[#This Row],[Item_key]],GDList,Table_ExternalData_1[[#Headers],[4]])</f>
        <v>0</v>
      </c>
      <c r="J17" s="7">
        <f>SUMIFS(GQList,GIList,Table_ExternalData_1[[#This Row],[Item_key]],GDList,Table_ExternalData_1[[#Headers],[5]])</f>
        <v>0</v>
      </c>
      <c r="K17" s="7">
        <f>SUMIFS(GQList,GIList,Table_ExternalData_1[[#This Row],[Item_key]],GDList,Table_ExternalData_1[[#Headers],[6]])</f>
        <v>0</v>
      </c>
      <c r="L17" s="7">
        <f>SUMIFS(GQList,GIList,Table_ExternalData_1[[#This Row],[Item_key]],GDList,Table_ExternalData_1[[#Headers],[7]])</f>
        <v>0</v>
      </c>
      <c r="M17" s="7">
        <f>SUMIFS(GQList,GIList,Table_ExternalData_1[[#This Row],[Item_key]],GDList,Table_ExternalData_1[[#Headers],[8]])</f>
        <v>0</v>
      </c>
      <c r="N17" s="7">
        <f>SUMIFS(GQList,GIList,Table_ExternalData_1[[#This Row],[Item_key]],GDList,Table_ExternalData_1[[#Headers],[9]])</f>
        <v>0</v>
      </c>
      <c r="O17" s="7">
        <f>SUMIFS(GQList,GIList,Table_ExternalData_1[[#This Row],[Item_key]],GDList,Table_ExternalData_1[[#Headers],[10]])</f>
        <v>0</v>
      </c>
      <c r="P17" s="7">
        <f>SUMIFS(GQList,GIList,Table_ExternalData_1[[#This Row],[Item_key]],GDList,Table_ExternalData_1[[#Headers],[11]])</f>
        <v>0</v>
      </c>
      <c r="Q17" s="7">
        <f>SUMIFS(GQList,GIList,Table_ExternalData_1[[#This Row],[Item_key]],GDList,Table_ExternalData_1[[#Headers],[12]])</f>
        <v>0</v>
      </c>
      <c r="R17" s="7">
        <f>SUMIFS(GQList,GIList,Table_ExternalData_1[[#This Row],[Item_key]],GDList,Table_ExternalData_1[[#Headers],[13]])</f>
        <v>0</v>
      </c>
      <c r="S17" s="7">
        <f>SUMIFS(GQList,GIList,Table_ExternalData_1[[#This Row],[Item_key]],GDList,Table_ExternalData_1[[#Headers],[14]])</f>
        <v>0</v>
      </c>
      <c r="T17" s="7">
        <f>SUMIFS(GQList,GIList,Table_ExternalData_1[[#This Row],[Item_key]],GDList,Table_ExternalData_1[[#Headers],[15]])</f>
        <v>0</v>
      </c>
      <c r="U17" s="7">
        <f>SUMIFS(GQList,GIList,Table_ExternalData_1[[#This Row],[Item_key]],GDList,Table_ExternalData_1[[#Headers],[16]])</f>
        <v>0</v>
      </c>
      <c r="V17" s="7">
        <f>SUMIFS(GQList,GIList,Table_ExternalData_1[[#This Row],[Item_key]],GDList,Table_ExternalData_1[[#Headers],[17]])</f>
        <v>0</v>
      </c>
      <c r="W17" s="7">
        <f>SUMIFS(GQList,GIList,Table_ExternalData_1[[#This Row],[Item_key]],GDList,Table_ExternalData_1[[#Headers],[18]])</f>
        <v>0</v>
      </c>
      <c r="X17" s="7">
        <f>SUMIFS(GQList,GIList,Table_ExternalData_1[[#This Row],[Item_key]],GDList,Table_ExternalData_1[[#Headers],[19]])</f>
        <v>0</v>
      </c>
      <c r="Y17" s="7">
        <f>SUMIFS(GQList,GIList,Table_ExternalData_1[[#This Row],[Item_key]],GDList,Table_ExternalData_1[[#Headers],[20]])</f>
        <v>0</v>
      </c>
      <c r="Z17" s="7">
        <f>SUMIFS(GQList,GIList,Table_ExternalData_1[[#This Row],[Item_key]],GDList,Table_ExternalData_1[[#Headers],[21]])</f>
        <v>0</v>
      </c>
      <c r="AA17" s="7">
        <f>SUMIFS(GQList,GIList,Table_ExternalData_1[[#This Row],[Item_key]],GDList,Table_ExternalData_1[[#Headers],[22]])</f>
        <v>0</v>
      </c>
      <c r="AB17" s="7">
        <f>SUMIFS(GQList,GIList,Table_ExternalData_1[[#This Row],[Item_key]],GDList,Table_ExternalData_1[[#Headers],[23]])</f>
        <v>0</v>
      </c>
      <c r="AC17" s="7">
        <f>SUMIFS(GQList,GIList,Table_ExternalData_1[[#This Row],[Item_key]],GDList,Table_ExternalData_1[[#Headers],[24]])</f>
        <v>0</v>
      </c>
      <c r="AD17" s="7">
        <f>SUMIFS(GQList,GIList,Table_ExternalData_1[[#This Row],[Item_key]],GDList,Table_ExternalData_1[[#Headers],[25]])</f>
        <v>0</v>
      </c>
      <c r="AE17" s="7">
        <f>SUMIFS(GQList,GIList,Table_ExternalData_1[[#This Row],[Item_key]],GDList,Table_ExternalData_1[[#Headers],[26]])</f>
        <v>0</v>
      </c>
      <c r="AF17" s="7">
        <f>SUMIFS(GQList,GIList,Table_ExternalData_1[[#This Row],[Item_key]],GDList,Table_ExternalData_1[[#Headers],[27]])</f>
        <v>0</v>
      </c>
      <c r="AG17" s="7">
        <f>SUMIFS(GQList,GIList,Table_ExternalData_1[[#This Row],[Item_key]],GDList,Table_ExternalData_1[[#Headers],[28]])</f>
        <v>1000</v>
      </c>
      <c r="AH17" s="7">
        <f>SUMIFS(GQList,GIList,Table_ExternalData_1[[#This Row],[Item_key]],GDList,Table_ExternalData_1[[#Headers],[29]])</f>
        <v>0</v>
      </c>
      <c r="AI17" s="7">
        <f>SUMIFS(GQList,GIList,Table_ExternalData_1[[#This Row],[Item_key]],GDList,Table_ExternalData_1[[#Headers],[30]])</f>
        <v>0</v>
      </c>
      <c r="AJ17" s="7">
        <f>SUMIFS(GQList,GIList,Table_ExternalData_1[[#This Row],[Item_key]],GDList,Table_ExternalData_1[[#Headers],[31]])</f>
        <v>0</v>
      </c>
      <c r="AK17" s="7">
        <f>SUM(Table_ExternalData_1[[#This Row],[1]:[31]])</f>
        <v>1000</v>
      </c>
    </row>
    <row r="18" spans="1:37" ht="24" hidden="1">
      <c r="A18" s="3" t="s">
        <v>629</v>
      </c>
      <c r="B18" s="3" t="s">
        <v>562</v>
      </c>
      <c r="C18" s="3" t="s">
        <v>638</v>
      </c>
      <c r="D18" s="3" t="s">
        <v>639</v>
      </c>
      <c r="E18" s="6" t="s">
        <v>1662</v>
      </c>
      <c r="F18" s="7">
        <f>SUMIFS(GQList,GIList,Table_ExternalData_1[[#This Row],[Item_key]],GDList,Table_ExternalData_1[[#Headers],[1]])</f>
        <v>0</v>
      </c>
      <c r="G18" s="7">
        <f>SUMIFS(GQList,GIList,Table_ExternalData_1[[#This Row],[Item_key]],GDList,Table_ExternalData_1[[#Headers],[2]])</f>
        <v>0</v>
      </c>
      <c r="H18" s="7">
        <f>SUMIFS(GQList,GIList,Table_ExternalData_1[[#This Row],[Item_key]],GDList,Table_ExternalData_1[[#Headers],[3]])</f>
        <v>0</v>
      </c>
      <c r="I18" s="7">
        <f>SUMIFS(GQList,GIList,Table_ExternalData_1[[#This Row],[Item_key]],GDList,Table_ExternalData_1[[#Headers],[4]])</f>
        <v>0</v>
      </c>
      <c r="J18" s="7">
        <f>SUMIFS(GQList,GIList,Table_ExternalData_1[[#This Row],[Item_key]],GDList,Table_ExternalData_1[[#Headers],[5]])</f>
        <v>0</v>
      </c>
      <c r="K18" s="7">
        <f>SUMIFS(GQList,GIList,Table_ExternalData_1[[#This Row],[Item_key]],GDList,Table_ExternalData_1[[#Headers],[6]])</f>
        <v>0</v>
      </c>
      <c r="L18" s="7">
        <f>SUMIFS(GQList,GIList,Table_ExternalData_1[[#This Row],[Item_key]],GDList,Table_ExternalData_1[[#Headers],[7]])</f>
        <v>0</v>
      </c>
      <c r="M18" s="7">
        <f>SUMIFS(GQList,GIList,Table_ExternalData_1[[#This Row],[Item_key]],GDList,Table_ExternalData_1[[#Headers],[8]])</f>
        <v>0</v>
      </c>
      <c r="N18" s="7">
        <f>SUMIFS(GQList,GIList,Table_ExternalData_1[[#This Row],[Item_key]],GDList,Table_ExternalData_1[[#Headers],[9]])</f>
        <v>0</v>
      </c>
      <c r="O18" s="7">
        <f>SUMIFS(GQList,GIList,Table_ExternalData_1[[#This Row],[Item_key]],GDList,Table_ExternalData_1[[#Headers],[10]])</f>
        <v>0</v>
      </c>
      <c r="P18" s="7">
        <f>SUMIFS(GQList,GIList,Table_ExternalData_1[[#This Row],[Item_key]],GDList,Table_ExternalData_1[[#Headers],[11]])</f>
        <v>0</v>
      </c>
      <c r="Q18" s="7">
        <f>SUMIFS(GQList,GIList,Table_ExternalData_1[[#This Row],[Item_key]],GDList,Table_ExternalData_1[[#Headers],[12]])</f>
        <v>0</v>
      </c>
      <c r="R18" s="7">
        <f>SUMIFS(GQList,GIList,Table_ExternalData_1[[#This Row],[Item_key]],GDList,Table_ExternalData_1[[#Headers],[13]])</f>
        <v>0</v>
      </c>
      <c r="S18" s="7">
        <f>SUMIFS(GQList,GIList,Table_ExternalData_1[[#This Row],[Item_key]],GDList,Table_ExternalData_1[[#Headers],[14]])</f>
        <v>0</v>
      </c>
      <c r="T18" s="7">
        <f>SUMIFS(GQList,GIList,Table_ExternalData_1[[#This Row],[Item_key]],GDList,Table_ExternalData_1[[#Headers],[15]])</f>
        <v>0</v>
      </c>
      <c r="U18" s="7">
        <f>SUMIFS(GQList,GIList,Table_ExternalData_1[[#This Row],[Item_key]],GDList,Table_ExternalData_1[[#Headers],[16]])</f>
        <v>0</v>
      </c>
      <c r="V18" s="7">
        <f>SUMIFS(GQList,GIList,Table_ExternalData_1[[#This Row],[Item_key]],GDList,Table_ExternalData_1[[#Headers],[17]])</f>
        <v>0</v>
      </c>
      <c r="W18" s="7">
        <f>SUMIFS(GQList,GIList,Table_ExternalData_1[[#This Row],[Item_key]],GDList,Table_ExternalData_1[[#Headers],[18]])</f>
        <v>0</v>
      </c>
      <c r="X18" s="7">
        <f>SUMIFS(GQList,GIList,Table_ExternalData_1[[#This Row],[Item_key]],GDList,Table_ExternalData_1[[#Headers],[19]])</f>
        <v>0</v>
      </c>
      <c r="Y18" s="7">
        <f>SUMIFS(GQList,GIList,Table_ExternalData_1[[#This Row],[Item_key]],GDList,Table_ExternalData_1[[#Headers],[20]])</f>
        <v>0</v>
      </c>
      <c r="Z18" s="7">
        <f>SUMIFS(GQList,GIList,Table_ExternalData_1[[#This Row],[Item_key]],GDList,Table_ExternalData_1[[#Headers],[21]])</f>
        <v>0</v>
      </c>
      <c r="AA18" s="7">
        <f>SUMIFS(GQList,GIList,Table_ExternalData_1[[#This Row],[Item_key]],GDList,Table_ExternalData_1[[#Headers],[22]])</f>
        <v>0</v>
      </c>
      <c r="AB18" s="7">
        <f>SUMIFS(GQList,GIList,Table_ExternalData_1[[#This Row],[Item_key]],GDList,Table_ExternalData_1[[#Headers],[23]])</f>
        <v>0</v>
      </c>
      <c r="AC18" s="7">
        <f>SUMIFS(GQList,GIList,Table_ExternalData_1[[#This Row],[Item_key]],GDList,Table_ExternalData_1[[#Headers],[24]])</f>
        <v>0</v>
      </c>
      <c r="AD18" s="7">
        <f>SUMIFS(GQList,GIList,Table_ExternalData_1[[#This Row],[Item_key]],GDList,Table_ExternalData_1[[#Headers],[25]])</f>
        <v>0</v>
      </c>
      <c r="AE18" s="7">
        <f>SUMIFS(GQList,GIList,Table_ExternalData_1[[#This Row],[Item_key]],GDList,Table_ExternalData_1[[#Headers],[26]])</f>
        <v>0</v>
      </c>
      <c r="AF18" s="7">
        <f>SUMIFS(GQList,GIList,Table_ExternalData_1[[#This Row],[Item_key]],GDList,Table_ExternalData_1[[#Headers],[27]])</f>
        <v>0</v>
      </c>
      <c r="AG18" s="7">
        <f>SUMIFS(GQList,GIList,Table_ExternalData_1[[#This Row],[Item_key]],GDList,Table_ExternalData_1[[#Headers],[28]])</f>
        <v>1300</v>
      </c>
      <c r="AH18" s="7">
        <f>SUMIFS(GQList,GIList,Table_ExternalData_1[[#This Row],[Item_key]],GDList,Table_ExternalData_1[[#Headers],[29]])</f>
        <v>0</v>
      </c>
      <c r="AI18" s="7">
        <f>SUMIFS(GQList,GIList,Table_ExternalData_1[[#This Row],[Item_key]],GDList,Table_ExternalData_1[[#Headers],[30]])</f>
        <v>0</v>
      </c>
      <c r="AJ18" s="7">
        <f>SUMIFS(GQList,GIList,Table_ExternalData_1[[#This Row],[Item_key]],GDList,Table_ExternalData_1[[#Headers],[31]])</f>
        <v>0</v>
      </c>
      <c r="AK18" s="7">
        <f>SUM(Table_ExternalData_1[[#This Row],[1]:[31]])</f>
        <v>1300</v>
      </c>
    </row>
    <row r="19" spans="1:37" ht="24" hidden="1">
      <c r="A19" s="3" t="s">
        <v>629</v>
      </c>
      <c r="B19" s="3" t="s">
        <v>419</v>
      </c>
      <c r="C19" s="3" t="s">
        <v>645</v>
      </c>
      <c r="D19" s="3" t="s">
        <v>646</v>
      </c>
      <c r="E19" s="6" t="s">
        <v>1662</v>
      </c>
      <c r="F19" s="7">
        <f>SUMIFS(GQList,GIList,Table_ExternalData_1[[#This Row],[Item_key]],GDList,Table_ExternalData_1[[#Headers],[1]])</f>
        <v>0</v>
      </c>
      <c r="G19" s="7">
        <f>SUMIFS(GQList,GIList,Table_ExternalData_1[[#This Row],[Item_key]],GDList,Table_ExternalData_1[[#Headers],[2]])</f>
        <v>0</v>
      </c>
      <c r="H19" s="7">
        <f>SUMIFS(GQList,GIList,Table_ExternalData_1[[#This Row],[Item_key]],GDList,Table_ExternalData_1[[#Headers],[3]])</f>
        <v>0</v>
      </c>
      <c r="I19" s="7">
        <f>SUMIFS(GQList,GIList,Table_ExternalData_1[[#This Row],[Item_key]],GDList,Table_ExternalData_1[[#Headers],[4]])</f>
        <v>0</v>
      </c>
      <c r="J19" s="7">
        <f>SUMIFS(GQList,GIList,Table_ExternalData_1[[#This Row],[Item_key]],GDList,Table_ExternalData_1[[#Headers],[5]])</f>
        <v>0</v>
      </c>
      <c r="K19" s="7">
        <f>SUMIFS(GQList,GIList,Table_ExternalData_1[[#This Row],[Item_key]],GDList,Table_ExternalData_1[[#Headers],[6]])</f>
        <v>0</v>
      </c>
      <c r="L19" s="7">
        <f>SUMIFS(GQList,GIList,Table_ExternalData_1[[#This Row],[Item_key]],GDList,Table_ExternalData_1[[#Headers],[7]])</f>
        <v>0</v>
      </c>
      <c r="M19" s="7">
        <f>SUMIFS(GQList,GIList,Table_ExternalData_1[[#This Row],[Item_key]],GDList,Table_ExternalData_1[[#Headers],[8]])</f>
        <v>0</v>
      </c>
      <c r="N19" s="7">
        <f>SUMIFS(GQList,GIList,Table_ExternalData_1[[#This Row],[Item_key]],GDList,Table_ExternalData_1[[#Headers],[9]])</f>
        <v>0</v>
      </c>
      <c r="O19" s="7">
        <f>SUMIFS(GQList,GIList,Table_ExternalData_1[[#This Row],[Item_key]],GDList,Table_ExternalData_1[[#Headers],[10]])</f>
        <v>0</v>
      </c>
      <c r="P19" s="7">
        <f>SUMIFS(GQList,GIList,Table_ExternalData_1[[#This Row],[Item_key]],GDList,Table_ExternalData_1[[#Headers],[11]])</f>
        <v>0</v>
      </c>
      <c r="Q19" s="7">
        <f>SUMIFS(GQList,GIList,Table_ExternalData_1[[#This Row],[Item_key]],GDList,Table_ExternalData_1[[#Headers],[12]])</f>
        <v>0</v>
      </c>
      <c r="R19" s="7">
        <f>SUMIFS(GQList,GIList,Table_ExternalData_1[[#This Row],[Item_key]],GDList,Table_ExternalData_1[[#Headers],[13]])</f>
        <v>0</v>
      </c>
      <c r="S19" s="7">
        <f>SUMIFS(GQList,GIList,Table_ExternalData_1[[#This Row],[Item_key]],GDList,Table_ExternalData_1[[#Headers],[14]])</f>
        <v>0</v>
      </c>
      <c r="T19" s="7">
        <f>SUMIFS(GQList,GIList,Table_ExternalData_1[[#This Row],[Item_key]],GDList,Table_ExternalData_1[[#Headers],[15]])</f>
        <v>0</v>
      </c>
      <c r="U19" s="7">
        <f>SUMIFS(GQList,GIList,Table_ExternalData_1[[#This Row],[Item_key]],GDList,Table_ExternalData_1[[#Headers],[16]])</f>
        <v>0</v>
      </c>
      <c r="V19" s="7">
        <f>SUMIFS(GQList,GIList,Table_ExternalData_1[[#This Row],[Item_key]],GDList,Table_ExternalData_1[[#Headers],[17]])</f>
        <v>1000</v>
      </c>
      <c r="W19" s="7">
        <f>SUMIFS(GQList,GIList,Table_ExternalData_1[[#This Row],[Item_key]],GDList,Table_ExternalData_1[[#Headers],[18]])</f>
        <v>0</v>
      </c>
      <c r="X19" s="7">
        <f>SUMIFS(GQList,GIList,Table_ExternalData_1[[#This Row],[Item_key]],GDList,Table_ExternalData_1[[#Headers],[19]])</f>
        <v>0</v>
      </c>
      <c r="Y19" s="7">
        <f>SUMIFS(GQList,GIList,Table_ExternalData_1[[#This Row],[Item_key]],GDList,Table_ExternalData_1[[#Headers],[20]])</f>
        <v>0</v>
      </c>
      <c r="Z19" s="7">
        <f>SUMIFS(GQList,GIList,Table_ExternalData_1[[#This Row],[Item_key]],GDList,Table_ExternalData_1[[#Headers],[21]])</f>
        <v>0</v>
      </c>
      <c r="AA19" s="7">
        <f>SUMIFS(GQList,GIList,Table_ExternalData_1[[#This Row],[Item_key]],GDList,Table_ExternalData_1[[#Headers],[22]])</f>
        <v>0</v>
      </c>
      <c r="AB19" s="7">
        <f>SUMIFS(GQList,GIList,Table_ExternalData_1[[#This Row],[Item_key]],GDList,Table_ExternalData_1[[#Headers],[23]])</f>
        <v>0</v>
      </c>
      <c r="AC19" s="7">
        <f>SUMIFS(GQList,GIList,Table_ExternalData_1[[#This Row],[Item_key]],GDList,Table_ExternalData_1[[#Headers],[24]])</f>
        <v>0</v>
      </c>
      <c r="AD19" s="7">
        <f>SUMIFS(GQList,GIList,Table_ExternalData_1[[#This Row],[Item_key]],GDList,Table_ExternalData_1[[#Headers],[25]])</f>
        <v>0</v>
      </c>
      <c r="AE19" s="7">
        <f>SUMIFS(GQList,GIList,Table_ExternalData_1[[#This Row],[Item_key]],GDList,Table_ExternalData_1[[#Headers],[26]])</f>
        <v>0</v>
      </c>
      <c r="AF19" s="7">
        <f>SUMIFS(GQList,GIList,Table_ExternalData_1[[#This Row],[Item_key]],GDList,Table_ExternalData_1[[#Headers],[27]])</f>
        <v>0</v>
      </c>
      <c r="AG19" s="7">
        <f>SUMIFS(GQList,GIList,Table_ExternalData_1[[#This Row],[Item_key]],GDList,Table_ExternalData_1[[#Headers],[28]])</f>
        <v>0</v>
      </c>
      <c r="AH19" s="7">
        <f>SUMIFS(GQList,GIList,Table_ExternalData_1[[#This Row],[Item_key]],GDList,Table_ExternalData_1[[#Headers],[29]])</f>
        <v>0</v>
      </c>
      <c r="AI19" s="7">
        <f>SUMIFS(GQList,GIList,Table_ExternalData_1[[#This Row],[Item_key]],GDList,Table_ExternalData_1[[#Headers],[30]])</f>
        <v>0</v>
      </c>
      <c r="AJ19" s="7">
        <f>SUMIFS(GQList,GIList,Table_ExternalData_1[[#This Row],[Item_key]],GDList,Table_ExternalData_1[[#Headers],[31]])</f>
        <v>0</v>
      </c>
      <c r="AK19" s="7">
        <f>SUM(Table_ExternalData_1[[#This Row],[1]:[31]])</f>
        <v>1000</v>
      </c>
    </row>
    <row r="20" spans="1:37" ht="24" hidden="1">
      <c r="A20" s="3" t="s">
        <v>629</v>
      </c>
      <c r="B20" s="3" t="s">
        <v>420</v>
      </c>
      <c r="C20" s="3" t="s">
        <v>647</v>
      </c>
      <c r="D20" s="3" t="s">
        <v>648</v>
      </c>
      <c r="E20" s="6" t="s">
        <v>1662</v>
      </c>
      <c r="F20" s="7">
        <f>SUMIFS(GQList,GIList,Table_ExternalData_1[[#This Row],[Item_key]],GDList,Table_ExternalData_1[[#Headers],[1]])</f>
        <v>0</v>
      </c>
      <c r="G20" s="7">
        <f>SUMIFS(GQList,GIList,Table_ExternalData_1[[#This Row],[Item_key]],GDList,Table_ExternalData_1[[#Headers],[2]])</f>
        <v>0</v>
      </c>
      <c r="H20" s="7">
        <f>SUMIFS(GQList,GIList,Table_ExternalData_1[[#This Row],[Item_key]],GDList,Table_ExternalData_1[[#Headers],[3]])</f>
        <v>0</v>
      </c>
      <c r="I20" s="7">
        <f>SUMIFS(GQList,GIList,Table_ExternalData_1[[#This Row],[Item_key]],GDList,Table_ExternalData_1[[#Headers],[4]])</f>
        <v>0</v>
      </c>
      <c r="J20" s="7">
        <f>SUMIFS(GQList,GIList,Table_ExternalData_1[[#This Row],[Item_key]],GDList,Table_ExternalData_1[[#Headers],[5]])</f>
        <v>0</v>
      </c>
      <c r="K20" s="7">
        <f>SUMIFS(GQList,GIList,Table_ExternalData_1[[#This Row],[Item_key]],GDList,Table_ExternalData_1[[#Headers],[6]])</f>
        <v>0</v>
      </c>
      <c r="L20" s="7">
        <f>SUMIFS(GQList,GIList,Table_ExternalData_1[[#This Row],[Item_key]],GDList,Table_ExternalData_1[[#Headers],[7]])</f>
        <v>0</v>
      </c>
      <c r="M20" s="7">
        <f>SUMIFS(GQList,GIList,Table_ExternalData_1[[#This Row],[Item_key]],GDList,Table_ExternalData_1[[#Headers],[8]])</f>
        <v>0</v>
      </c>
      <c r="N20" s="7">
        <f>SUMIFS(GQList,GIList,Table_ExternalData_1[[#This Row],[Item_key]],GDList,Table_ExternalData_1[[#Headers],[9]])</f>
        <v>0</v>
      </c>
      <c r="O20" s="7">
        <f>SUMIFS(GQList,GIList,Table_ExternalData_1[[#This Row],[Item_key]],GDList,Table_ExternalData_1[[#Headers],[10]])</f>
        <v>0</v>
      </c>
      <c r="P20" s="7">
        <f>SUMIFS(GQList,GIList,Table_ExternalData_1[[#This Row],[Item_key]],GDList,Table_ExternalData_1[[#Headers],[11]])</f>
        <v>0</v>
      </c>
      <c r="Q20" s="7">
        <f>SUMIFS(GQList,GIList,Table_ExternalData_1[[#This Row],[Item_key]],GDList,Table_ExternalData_1[[#Headers],[12]])</f>
        <v>0</v>
      </c>
      <c r="R20" s="7">
        <f>SUMIFS(GQList,GIList,Table_ExternalData_1[[#This Row],[Item_key]],GDList,Table_ExternalData_1[[#Headers],[13]])</f>
        <v>0</v>
      </c>
      <c r="S20" s="7">
        <f>SUMIFS(GQList,GIList,Table_ExternalData_1[[#This Row],[Item_key]],GDList,Table_ExternalData_1[[#Headers],[14]])</f>
        <v>0</v>
      </c>
      <c r="T20" s="7">
        <f>SUMIFS(GQList,GIList,Table_ExternalData_1[[#This Row],[Item_key]],GDList,Table_ExternalData_1[[#Headers],[15]])</f>
        <v>0</v>
      </c>
      <c r="U20" s="7">
        <f>SUMIFS(GQList,GIList,Table_ExternalData_1[[#This Row],[Item_key]],GDList,Table_ExternalData_1[[#Headers],[16]])</f>
        <v>0</v>
      </c>
      <c r="V20" s="7">
        <f>SUMIFS(GQList,GIList,Table_ExternalData_1[[#This Row],[Item_key]],GDList,Table_ExternalData_1[[#Headers],[17]])</f>
        <v>1000</v>
      </c>
      <c r="W20" s="7">
        <f>SUMIFS(GQList,GIList,Table_ExternalData_1[[#This Row],[Item_key]],GDList,Table_ExternalData_1[[#Headers],[18]])</f>
        <v>0</v>
      </c>
      <c r="X20" s="7">
        <f>SUMIFS(GQList,GIList,Table_ExternalData_1[[#This Row],[Item_key]],GDList,Table_ExternalData_1[[#Headers],[19]])</f>
        <v>0</v>
      </c>
      <c r="Y20" s="7">
        <f>SUMIFS(GQList,GIList,Table_ExternalData_1[[#This Row],[Item_key]],GDList,Table_ExternalData_1[[#Headers],[20]])</f>
        <v>0</v>
      </c>
      <c r="Z20" s="7">
        <f>SUMIFS(GQList,GIList,Table_ExternalData_1[[#This Row],[Item_key]],GDList,Table_ExternalData_1[[#Headers],[21]])</f>
        <v>0</v>
      </c>
      <c r="AA20" s="7">
        <f>SUMIFS(GQList,GIList,Table_ExternalData_1[[#This Row],[Item_key]],GDList,Table_ExternalData_1[[#Headers],[22]])</f>
        <v>0</v>
      </c>
      <c r="AB20" s="7">
        <f>SUMIFS(GQList,GIList,Table_ExternalData_1[[#This Row],[Item_key]],GDList,Table_ExternalData_1[[#Headers],[23]])</f>
        <v>0</v>
      </c>
      <c r="AC20" s="7">
        <f>SUMIFS(GQList,GIList,Table_ExternalData_1[[#This Row],[Item_key]],GDList,Table_ExternalData_1[[#Headers],[24]])</f>
        <v>0</v>
      </c>
      <c r="AD20" s="7">
        <f>SUMIFS(GQList,GIList,Table_ExternalData_1[[#This Row],[Item_key]],GDList,Table_ExternalData_1[[#Headers],[25]])</f>
        <v>0</v>
      </c>
      <c r="AE20" s="7">
        <f>SUMIFS(GQList,GIList,Table_ExternalData_1[[#This Row],[Item_key]],GDList,Table_ExternalData_1[[#Headers],[26]])</f>
        <v>0</v>
      </c>
      <c r="AF20" s="7">
        <f>SUMIFS(GQList,GIList,Table_ExternalData_1[[#This Row],[Item_key]],GDList,Table_ExternalData_1[[#Headers],[27]])</f>
        <v>0</v>
      </c>
      <c r="AG20" s="7">
        <f>SUMIFS(GQList,GIList,Table_ExternalData_1[[#This Row],[Item_key]],GDList,Table_ExternalData_1[[#Headers],[28]])</f>
        <v>0</v>
      </c>
      <c r="AH20" s="7">
        <f>SUMIFS(GQList,GIList,Table_ExternalData_1[[#This Row],[Item_key]],GDList,Table_ExternalData_1[[#Headers],[29]])</f>
        <v>0</v>
      </c>
      <c r="AI20" s="7">
        <f>SUMIFS(GQList,GIList,Table_ExternalData_1[[#This Row],[Item_key]],GDList,Table_ExternalData_1[[#Headers],[30]])</f>
        <v>0</v>
      </c>
      <c r="AJ20" s="7">
        <f>SUMIFS(GQList,GIList,Table_ExternalData_1[[#This Row],[Item_key]],GDList,Table_ExternalData_1[[#Headers],[31]])</f>
        <v>0</v>
      </c>
      <c r="AK20" s="7">
        <f>SUM(Table_ExternalData_1[[#This Row],[1]:[31]])</f>
        <v>1000</v>
      </c>
    </row>
    <row r="21" spans="1:37" ht="24">
      <c r="A21" s="3" t="s">
        <v>640</v>
      </c>
      <c r="B21" s="3" t="s">
        <v>393</v>
      </c>
      <c r="C21" s="3" t="s">
        <v>641</v>
      </c>
      <c r="D21" s="3" t="s">
        <v>642</v>
      </c>
      <c r="E21" s="6" t="s">
        <v>1662</v>
      </c>
      <c r="F21" s="7">
        <f>SUMIFS(GQList,GIList,Table_ExternalData_1[[#This Row],[Item_key]],GDList,Table_ExternalData_1[[#Headers],[1]])</f>
        <v>0</v>
      </c>
      <c r="G21" s="7">
        <f>SUMIFS(GQList,GIList,Table_ExternalData_1[[#This Row],[Item_key]],GDList,Table_ExternalData_1[[#Headers],[2]])</f>
        <v>0</v>
      </c>
      <c r="H21" s="7">
        <f>SUMIFS(GQList,GIList,Table_ExternalData_1[[#This Row],[Item_key]],GDList,Table_ExternalData_1[[#Headers],[3]])</f>
        <v>0</v>
      </c>
      <c r="I21" s="7">
        <f>SUMIFS(GQList,GIList,Table_ExternalData_1[[#This Row],[Item_key]],GDList,Table_ExternalData_1[[#Headers],[4]])</f>
        <v>0</v>
      </c>
      <c r="J21" s="7">
        <f>SUMIFS(GQList,GIList,Table_ExternalData_1[[#This Row],[Item_key]],GDList,Table_ExternalData_1[[#Headers],[5]])</f>
        <v>0</v>
      </c>
      <c r="K21" s="7">
        <f>SUMIFS(GQList,GIList,Table_ExternalData_1[[#This Row],[Item_key]],GDList,Table_ExternalData_1[[#Headers],[6]])</f>
        <v>0</v>
      </c>
      <c r="L21" s="7">
        <f>SUMIFS(GQList,GIList,Table_ExternalData_1[[#This Row],[Item_key]],GDList,Table_ExternalData_1[[#Headers],[7]])</f>
        <v>0</v>
      </c>
      <c r="M21" s="7">
        <f>SUMIFS(GQList,GIList,Table_ExternalData_1[[#This Row],[Item_key]],GDList,Table_ExternalData_1[[#Headers],[8]])</f>
        <v>0</v>
      </c>
      <c r="N21" s="7">
        <f>SUMIFS(GQList,GIList,Table_ExternalData_1[[#This Row],[Item_key]],GDList,Table_ExternalData_1[[#Headers],[9]])</f>
        <v>0</v>
      </c>
      <c r="O21" s="7">
        <f>SUMIFS(GQList,GIList,Table_ExternalData_1[[#This Row],[Item_key]],GDList,Table_ExternalData_1[[#Headers],[10]])</f>
        <v>0</v>
      </c>
      <c r="P21" s="7">
        <f>SUMIFS(GQList,GIList,Table_ExternalData_1[[#This Row],[Item_key]],GDList,Table_ExternalData_1[[#Headers],[11]])</f>
        <v>0</v>
      </c>
      <c r="Q21" s="7">
        <f>SUMIFS(GQList,GIList,Table_ExternalData_1[[#This Row],[Item_key]],GDList,Table_ExternalData_1[[#Headers],[12]])</f>
        <v>0</v>
      </c>
      <c r="R21" s="7">
        <f>SUMIFS(GQList,GIList,Table_ExternalData_1[[#This Row],[Item_key]],GDList,Table_ExternalData_1[[#Headers],[13]])</f>
        <v>0</v>
      </c>
      <c r="S21" s="7">
        <f>SUMIFS(GQList,GIList,Table_ExternalData_1[[#This Row],[Item_key]],GDList,Table_ExternalData_1[[#Headers],[14]])</f>
        <v>0</v>
      </c>
      <c r="T21" s="7">
        <f>SUMIFS(GQList,GIList,Table_ExternalData_1[[#This Row],[Item_key]],GDList,Table_ExternalData_1[[#Headers],[15]])</f>
        <v>0</v>
      </c>
      <c r="U21" s="7">
        <f>SUMIFS(GQList,GIList,Table_ExternalData_1[[#This Row],[Item_key]],GDList,Table_ExternalData_1[[#Headers],[16]])</f>
        <v>0</v>
      </c>
      <c r="V21" s="7">
        <f>SUMIFS(GQList,GIList,Table_ExternalData_1[[#This Row],[Item_key]],GDList,Table_ExternalData_1[[#Headers],[17]])</f>
        <v>500</v>
      </c>
      <c r="W21" s="7">
        <f>SUMIFS(GQList,GIList,Table_ExternalData_1[[#This Row],[Item_key]],GDList,Table_ExternalData_1[[#Headers],[18]])</f>
        <v>0</v>
      </c>
      <c r="X21" s="7">
        <f>SUMIFS(GQList,GIList,Table_ExternalData_1[[#This Row],[Item_key]],GDList,Table_ExternalData_1[[#Headers],[19]])</f>
        <v>0</v>
      </c>
      <c r="Y21" s="7">
        <f>SUMIFS(GQList,GIList,Table_ExternalData_1[[#This Row],[Item_key]],GDList,Table_ExternalData_1[[#Headers],[20]])</f>
        <v>0</v>
      </c>
      <c r="Z21" s="7">
        <f>SUMIFS(GQList,GIList,Table_ExternalData_1[[#This Row],[Item_key]],GDList,Table_ExternalData_1[[#Headers],[21]])</f>
        <v>0</v>
      </c>
      <c r="AA21" s="7">
        <f>SUMIFS(GQList,GIList,Table_ExternalData_1[[#This Row],[Item_key]],GDList,Table_ExternalData_1[[#Headers],[22]])</f>
        <v>0</v>
      </c>
      <c r="AB21" s="7">
        <f>SUMIFS(GQList,GIList,Table_ExternalData_1[[#This Row],[Item_key]],GDList,Table_ExternalData_1[[#Headers],[23]])</f>
        <v>0</v>
      </c>
      <c r="AC21" s="7">
        <f>SUMIFS(GQList,GIList,Table_ExternalData_1[[#This Row],[Item_key]],GDList,Table_ExternalData_1[[#Headers],[24]])</f>
        <v>0</v>
      </c>
      <c r="AD21" s="7">
        <f>SUMIFS(GQList,GIList,Table_ExternalData_1[[#This Row],[Item_key]],GDList,Table_ExternalData_1[[#Headers],[25]])</f>
        <v>600</v>
      </c>
      <c r="AE21" s="7">
        <f>SUMIFS(GQList,GIList,Table_ExternalData_1[[#This Row],[Item_key]],GDList,Table_ExternalData_1[[#Headers],[26]])</f>
        <v>0</v>
      </c>
      <c r="AF21" s="7">
        <f>SUMIFS(GQList,GIList,Table_ExternalData_1[[#This Row],[Item_key]],GDList,Table_ExternalData_1[[#Headers],[27]])</f>
        <v>200</v>
      </c>
      <c r="AG21" s="7">
        <f>SUMIFS(GQList,GIList,Table_ExternalData_1[[#This Row],[Item_key]],GDList,Table_ExternalData_1[[#Headers],[28]])</f>
        <v>0</v>
      </c>
      <c r="AH21" s="7">
        <f>SUMIFS(GQList,GIList,Table_ExternalData_1[[#This Row],[Item_key]],GDList,Table_ExternalData_1[[#Headers],[29]])</f>
        <v>0</v>
      </c>
      <c r="AI21" s="7">
        <f>SUMIFS(GQList,GIList,Table_ExternalData_1[[#This Row],[Item_key]],GDList,Table_ExternalData_1[[#Headers],[30]])</f>
        <v>0</v>
      </c>
      <c r="AJ21" s="7">
        <f>SUMIFS(GQList,GIList,Table_ExternalData_1[[#This Row],[Item_key]],GDList,Table_ExternalData_1[[#Headers],[31]])</f>
        <v>0</v>
      </c>
      <c r="AK21" s="7">
        <f>SUM(Table_ExternalData_1[[#This Row],[1]:[31]])</f>
        <v>1300</v>
      </c>
    </row>
    <row r="22" spans="1:37" ht="24">
      <c r="A22" s="3" t="s">
        <v>640</v>
      </c>
      <c r="B22" s="3" t="s">
        <v>505</v>
      </c>
      <c r="C22" s="3" t="s">
        <v>643</v>
      </c>
      <c r="D22" s="3" t="s">
        <v>644</v>
      </c>
      <c r="E22" s="6" t="s">
        <v>1662</v>
      </c>
      <c r="F22" s="7">
        <f>SUMIFS(GQList,GIList,Table_ExternalData_1[[#This Row],[Item_key]],GDList,Table_ExternalData_1[[#Headers],[1]])</f>
        <v>0</v>
      </c>
      <c r="G22" s="7">
        <f>SUMIFS(GQList,GIList,Table_ExternalData_1[[#This Row],[Item_key]],GDList,Table_ExternalData_1[[#Headers],[2]])</f>
        <v>0</v>
      </c>
      <c r="H22" s="7">
        <f>SUMIFS(GQList,GIList,Table_ExternalData_1[[#This Row],[Item_key]],GDList,Table_ExternalData_1[[#Headers],[3]])</f>
        <v>0</v>
      </c>
      <c r="I22" s="7">
        <f>SUMIFS(GQList,GIList,Table_ExternalData_1[[#This Row],[Item_key]],GDList,Table_ExternalData_1[[#Headers],[4]])</f>
        <v>0</v>
      </c>
      <c r="J22" s="7">
        <f>SUMIFS(GQList,GIList,Table_ExternalData_1[[#This Row],[Item_key]],GDList,Table_ExternalData_1[[#Headers],[5]])</f>
        <v>0</v>
      </c>
      <c r="K22" s="7">
        <f>SUMIFS(GQList,GIList,Table_ExternalData_1[[#This Row],[Item_key]],GDList,Table_ExternalData_1[[#Headers],[6]])</f>
        <v>0</v>
      </c>
      <c r="L22" s="7">
        <f>SUMIFS(GQList,GIList,Table_ExternalData_1[[#This Row],[Item_key]],GDList,Table_ExternalData_1[[#Headers],[7]])</f>
        <v>0</v>
      </c>
      <c r="M22" s="7">
        <f>SUMIFS(GQList,GIList,Table_ExternalData_1[[#This Row],[Item_key]],GDList,Table_ExternalData_1[[#Headers],[8]])</f>
        <v>0</v>
      </c>
      <c r="N22" s="7">
        <f>SUMIFS(GQList,GIList,Table_ExternalData_1[[#This Row],[Item_key]],GDList,Table_ExternalData_1[[#Headers],[9]])</f>
        <v>0</v>
      </c>
      <c r="O22" s="7">
        <f>SUMIFS(GQList,GIList,Table_ExternalData_1[[#This Row],[Item_key]],GDList,Table_ExternalData_1[[#Headers],[10]])</f>
        <v>0</v>
      </c>
      <c r="P22" s="7">
        <f>SUMIFS(GQList,GIList,Table_ExternalData_1[[#This Row],[Item_key]],GDList,Table_ExternalData_1[[#Headers],[11]])</f>
        <v>0</v>
      </c>
      <c r="Q22" s="7">
        <f>SUMIFS(GQList,GIList,Table_ExternalData_1[[#This Row],[Item_key]],GDList,Table_ExternalData_1[[#Headers],[12]])</f>
        <v>0</v>
      </c>
      <c r="R22" s="7">
        <f>SUMIFS(GQList,GIList,Table_ExternalData_1[[#This Row],[Item_key]],GDList,Table_ExternalData_1[[#Headers],[13]])</f>
        <v>0</v>
      </c>
      <c r="S22" s="7">
        <f>SUMIFS(GQList,GIList,Table_ExternalData_1[[#This Row],[Item_key]],GDList,Table_ExternalData_1[[#Headers],[14]])</f>
        <v>0</v>
      </c>
      <c r="T22" s="7">
        <f>SUMIFS(GQList,GIList,Table_ExternalData_1[[#This Row],[Item_key]],GDList,Table_ExternalData_1[[#Headers],[15]])</f>
        <v>0</v>
      </c>
      <c r="U22" s="7">
        <f>SUMIFS(GQList,GIList,Table_ExternalData_1[[#This Row],[Item_key]],GDList,Table_ExternalData_1[[#Headers],[16]])</f>
        <v>0</v>
      </c>
      <c r="V22" s="7">
        <f>SUMIFS(GQList,GIList,Table_ExternalData_1[[#This Row],[Item_key]],GDList,Table_ExternalData_1[[#Headers],[17]])</f>
        <v>0</v>
      </c>
      <c r="W22" s="7">
        <f>SUMIFS(GQList,GIList,Table_ExternalData_1[[#This Row],[Item_key]],GDList,Table_ExternalData_1[[#Headers],[18]])</f>
        <v>0</v>
      </c>
      <c r="X22" s="7">
        <f>SUMIFS(GQList,GIList,Table_ExternalData_1[[#This Row],[Item_key]],GDList,Table_ExternalData_1[[#Headers],[19]])</f>
        <v>0</v>
      </c>
      <c r="Y22" s="7">
        <f>SUMIFS(GQList,GIList,Table_ExternalData_1[[#This Row],[Item_key]],GDList,Table_ExternalData_1[[#Headers],[20]])</f>
        <v>0</v>
      </c>
      <c r="Z22" s="7">
        <f>SUMIFS(GQList,GIList,Table_ExternalData_1[[#This Row],[Item_key]],GDList,Table_ExternalData_1[[#Headers],[21]])</f>
        <v>0</v>
      </c>
      <c r="AA22" s="7">
        <f>SUMIFS(GQList,GIList,Table_ExternalData_1[[#This Row],[Item_key]],GDList,Table_ExternalData_1[[#Headers],[22]])</f>
        <v>0</v>
      </c>
      <c r="AB22" s="7">
        <f>SUMIFS(GQList,GIList,Table_ExternalData_1[[#This Row],[Item_key]],GDList,Table_ExternalData_1[[#Headers],[23]])</f>
        <v>0</v>
      </c>
      <c r="AC22" s="7">
        <f>SUMIFS(GQList,GIList,Table_ExternalData_1[[#This Row],[Item_key]],GDList,Table_ExternalData_1[[#Headers],[24]])</f>
        <v>0</v>
      </c>
      <c r="AD22" s="7">
        <f>SUMIFS(GQList,GIList,Table_ExternalData_1[[#This Row],[Item_key]],GDList,Table_ExternalData_1[[#Headers],[25]])</f>
        <v>290</v>
      </c>
      <c r="AE22" s="7">
        <f>SUMIFS(GQList,GIList,Table_ExternalData_1[[#This Row],[Item_key]],GDList,Table_ExternalData_1[[#Headers],[26]])</f>
        <v>0</v>
      </c>
      <c r="AF22" s="7">
        <f>SUMIFS(GQList,GIList,Table_ExternalData_1[[#This Row],[Item_key]],GDList,Table_ExternalData_1[[#Headers],[27]])</f>
        <v>510</v>
      </c>
      <c r="AG22" s="7">
        <f>SUMIFS(GQList,GIList,Table_ExternalData_1[[#This Row],[Item_key]],GDList,Table_ExternalData_1[[#Headers],[28]])</f>
        <v>0</v>
      </c>
      <c r="AH22" s="7">
        <f>SUMIFS(GQList,GIList,Table_ExternalData_1[[#This Row],[Item_key]],GDList,Table_ExternalData_1[[#Headers],[29]])</f>
        <v>0</v>
      </c>
      <c r="AI22" s="7">
        <f>SUMIFS(GQList,GIList,Table_ExternalData_1[[#This Row],[Item_key]],GDList,Table_ExternalData_1[[#Headers],[30]])</f>
        <v>0</v>
      </c>
      <c r="AJ22" s="7">
        <f>SUMIFS(GQList,GIList,Table_ExternalData_1[[#This Row],[Item_key]],GDList,Table_ExternalData_1[[#Headers],[31]])</f>
        <v>250</v>
      </c>
      <c r="AK22" s="7">
        <f>SUM(Table_ExternalData_1[[#This Row],[1]:[31]])</f>
        <v>1050</v>
      </c>
    </row>
    <row r="23" spans="1:37" ht="36" hidden="1">
      <c r="A23" s="3" t="s">
        <v>1696</v>
      </c>
      <c r="B23" s="3" t="s">
        <v>347</v>
      </c>
      <c r="C23" s="3" t="s">
        <v>649</v>
      </c>
      <c r="D23" s="3" t="s">
        <v>650</v>
      </c>
      <c r="E23" s="6" t="s">
        <v>1662</v>
      </c>
      <c r="F23" s="7">
        <f>SUMIFS(GQList,GIList,Table_ExternalData_1[[#This Row],[Item_key]],GDList,Table_ExternalData_1[[#Headers],[1]])</f>
        <v>0</v>
      </c>
      <c r="G23" s="7">
        <f>SUMIFS(GQList,GIList,Table_ExternalData_1[[#This Row],[Item_key]],GDList,Table_ExternalData_1[[#Headers],[2]])</f>
        <v>0</v>
      </c>
      <c r="H23" s="7">
        <f>SUMIFS(GQList,GIList,Table_ExternalData_1[[#This Row],[Item_key]],GDList,Table_ExternalData_1[[#Headers],[3]])</f>
        <v>0</v>
      </c>
      <c r="I23" s="7">
        <f>SUMIFS(GQList,GIList,Table_ExternalData_1[[#This Row],[Item_key]],GDList,Table_ExternalData_1[[#Headers],[4]])</f>
        <v>0</v>
      </c>
      <c r="J23" s="7">
        <f>SUMIFS(GQList,GIList,Table_ExternalData_1[[#This Row],[Item_key]],GDList,Table_ExternalData_1[[#Headers],[5]])</f>
        <v>0</v>
      </c>
      <c r="K23" s="7">
        <f>SUMIFS(GQList,GIList,Table_ExternalData_1[[#This Row],[Item_key]],GDList,Table_ExternalData_1[[#Headers],[6]])</f>
        <v>0</v>
      </c>
      <c r="L23" s="7">
        <f>SUMIFS(GQList,GIList,Table_ExternalData_1[[#This Row],[Item_key]],GDList,Table_ExternalData_1[[#Headers],[7]])</f>
        <v>0</v>
      </c>
      <c r="M23" s="7">
        <f>SUMIFS(GQList,GIList,Table_ExternalData_1[[#This Row],[Item_key]],GDList,Table_ExternalData_1[[#Headers],[8]])</f>
        <v>0</v>
      </c>
      <c r="N23" s="7">
        <f>SUMIFS(GQList,GIList,Table_ExternalData_1[[#This Row],[Item_key]],GDList,Table_ExternalData_1[[#Headers],[9]])</f>
        <v>0</v>
      </c>
      <c r="O23" s="7">
        <f>SUMIFS(GQList,GIList,Table_ExternalData_1[[#This Row],[Item_key]],GDList,Table_ExternalData_1[[#Headers],[10]])</f>
        <v>0</v>
      </c>
      <c r="P23" s="7">
        <f>SUMIFS(GQList,GIList,Table_ExternalData_1[[#This Row],[Item_key]],GDList,Table_ExternalData_1[[#Headers],[11]])</f>
        <v>0</v>
      </c>
      <c r="Q23" s="7">
        <f>SUMIFS(GQList,GIList,Table_ExternalData_1[[#This Row],[Item_key]],GDList,Table_ExternalData_1[[#Headers],[12]])</f>
        <v>0</v>
      </c>
      <c r="R23" s="7">
        <f>SUMIFS(GQList,GIList,Table_ExternalData_1[[#This Row],[Item_key]],GDList,Table_ExternalData_1[[#Headers],[13]])</f>
        <v>0</v>
      </c>
      <c r="S23" s="7">
        <f>SUMIFS(GQList,GIList,Table_ExternalData_1[[#This Row],[Item_key]],GDList,Table_ExternalData_1[[#Headers],[14]])</f>
        <v>500</v>
      </c>
      <c r="T23" s="7">
        <f>SUMIFS(GQList,GIList,Table_ExternalData_1[[#This Row],[Item_key]],GDList,Table_ExternalData_1[[#Headers],[15]])</f>
        <v>0</v>
      </c>
      <c r="U23" s="7">
        <f>SUMIFS(GQList,GIList,Table_ExternalData_1[[#This Row],[Item_key]],GDList,Table_ExternalData_1[[#Headers],[16]])</f>
        <v>0</v>
      </c>
      <c r="V23" s="7">
        <f>SUMIFS(GQList,GIList,Table_ExternalData_1[[#This Row],[Item_key]],GDList,Table_ExternalData_1[[#Headers],[17]])</f>
        <v>0</v>
      </c>
      <c r="W23" s="7">
        <f>SUMIFS(GQList,GIList,Table_ExternalData_1[[#This Row],[Item_key]],GDList,Table_ExternalData_1[[#Headers],[18]])</f>
        <v>0</v>
      </c>
      <c r="X23" s="7">
        <f>SUMIFS(GQList,GIList,Table_ExternalData_1[[#This Row],[Item_key]],GDList,Table_ExternalData_1[[#Headers],[19]])</f>
        <v>0</v>
      </c>
      <c r="Y23" s="7">
        <f>SUMIFS(GQList,GIList,Table_ExternalData_1[[#This Row],[Item_key]],GDList,Table_ExternalData_1[[#Headers],[20]])</f>
        <v>0</v>
      </c>
      <c r="Z23" s="7">
        <f>SUMIFS(GQList,GIList,Table_ExternalData_1[[#This Row],[Item_key]],GDList,Table_ExternalData_1[[#Headers],[21]])</f>
        <v>0</v>
      </c>
      <c r="AA23" s="7">
        <f>SUMIFS(GQList,GIList,Table_ExternalData_1[[#This Row],[Item_key]],GDList,Table_ExternalData_1[[#Headers],[22]])</f>
        <v>10</v>
      </c>
      <c r="AB23" s="7">
        <f>SUMIFS(GQList,GIList,Table_ExternalData_1[[#This Row],[Item_key]],GDList,Table_ExternalData_1[[#Headers],[23]])</f>
        <v>0</v>
      </c>
      <c r="AC23" s="7">
        <f>SUMIFS(GQList,GIList,Table_ExternalData_1[[#This Row],[Item_key]],GDList,Table_ExternalData_1[[#Headers],[24]])</f>
        <v>1000</v>
      </c>
      <c r="AD23" s="7">
        <f>SUMIFS(GQList,GIList,Table_ExternalData_1[[#This Row],[Item_key]],GDList,Table_ExternalData_1[[#Headers],[25]])</f>
        <v>0</v>
      </c>
      <c r="AE23" s="7">
        <f>SUMIFS(GQList,GIList,Table_ExternalData_1[[#This Row],[Item_key]],GDList,Table_ExternalData_1[[#Headers],[26]])</f>
        <v>300</v>
      </c>
      <c r="AF23" s="7">
        <f>SUMIFS(GQList,GIList,Table_ExternalData_1[[#This Row],[Item_key]],GDList,Table_ExternalData_1[[#Headers],[27]])</f>
        <v>0</v>
      </c>
      <c r="AG23" s="7">
        <f>SUMIFS(GQList,GIList,Table_ExternalData_1[[#This Row],[Item_key]],GDList,Table_ExternalData_1[[#Headers],[28]])</f>
        <v>0</v>
      </c>
      <c r="AH23" s="7">
        <f>SUMIFS(GQList,GIList,Table_ExternalData_1[[#This Row],[Item_key]],GDList,Table_ExternalData_1[[#Headers],[29]])</f>
        <v>0</v>
      </c>
      <c r="AI23" s="7">
        <f>SUMIFS(GQList,GIList,Table_ExternalData_1[[#This Row],[Item_key]],GDList,Table_ExternalData_1[[#Headers],[30]])</f>
        <v>818</v>
      </c>
      <c r="AJ23" s="7">
        <f>SUMIFS(GQList,GIList,Table_ExternalData_1[[#This Row],[Item_key]],GDList,Table_ExternalData_1[[#Headers],[31]])</f>
        <v>2802</v>
      </c>
      <c r="AK23" s="7">
        <f>SUM(Table_ExternalData_1[[#This Row],[1]:[31]])</f>
        <v>5430</v>
      </c>
    </row>
    <row r="24" spans="1:37" ht="36" hidden="1">
      <c r="A24" s="3" t="s">
        <v>1696</v>
      </c>
      <c r="B24" s="3" t="s">
        <v>348</v>
      </c>
      <c r="C24" s="3" t="s">
        <v>651</v>
      </c>
      <c r="D24" s="3" t="s">
        <v>652</v>
      </c>
      <c r="E24" s="6" t="s">
        <v>1662</v>
      </c>
      <c r="F24" s="7">
        <f>SUMIFS(GQList,GIList,Table_ExternalData_1[[#This Row],[Item_key]],GDList,Table_ExternalData_1[[#Headers],[1]])</f>
        <v>0</v>
      </c>
      <c r="G24" s="7">
        <f>SUMIFS(GQList,GIList,Table_ExternalData_1[[#This Row],[Item_key]],GDList,Table_ExternalData_1[[#Headers],[2]])</f>
        <v>0</v>
      </c>
      <c r="H24" s="7">
        <f>SUMIFS(GQList,GIList,Table_ExternalData_1[[#This Row],[Item_key]],GDList,Table_ExternalData_1[[#Headers],[3]])</f>
        <v>0</v>
      </c>
      <c r="I24" s="7">
        <f>SUMIFS(GQList,GIList,Table_ExternalData_1[[#This Row],[Item_key]],GDList,Table_ExternalData_1[[#Headers],[4]])</f>
        <v>0</v>
      </c>
      <c r="J24" s="7">
        <f>SUMIFS(GQList,GIList,Table_ExternalData_1[[#This Row],[Item_key]],GDList,Table_ExternalData_1[[#Headers],[5]])</f>
        <v>0</v>
      </c>
      <c r="K24" s="7">
        <f>SUMIFS(GQList,GIList,Table_ExternalData_1[[#This Row],[Item_key]],GDList,Table_ExternalData_1[[#Headers],[6]])</f>
        <v>0</v>
      </c>
      <c r="L24" s="7">
        <f>SUMIFS(GQList,GIList,Table_ExternalData_1[[#This Row],[Item_key]],GDList,Table_ExternalData_1[[#Headers],[7]])</f>
        <v>0</v>
      </c>
      <c r="M24" s="7">
        <f>SUMIFS(GQList,GIList,Table_ExternalData_1[[#This Row],[Item_key]],GDList,Table_ExternalData_1[[#Headers],[8]])</f>
        <v>0</v>
      </c>
      <c r="N24" s="7">
        <f>SUMIFS(GQList,GIList,Table_ExternalData_1[[#This Row],[Item_key]],GDList,Table_ExternalData_1[[#Headers],[9]])</f>
        <v>0</v>
      </c>
      <c r="O24" s="7">
        <f>SUMIFS(GQList,GIList,Table_ExternalData_1[[#This Row],[Item_key]],GDList,Table_ExternalData_1[[#Headers],[10]])</f>
        <v>0</v>
      </c>
      <c r="P24" s="7">
        <f>SUMIFS(GQList,GIList,Table_ExternalData_1[[#This Row],[Item_key]],GDList,Table_ExternalData_1[[#Headers],[11]])</f>
        <v>0</v>
      </c>
      <c r="Q24" s="7">
        <f>SUMIFS(GQList,GIList,Table_ExternalData_1[[#This Row],[Item_key]],GDList,Table_ExternalData_1[[#Headers],[12]])</f>
        <v>0</v>
      </c>
      <c r="R24" s="7">
        <f>SUMIFS(GQList,GIList,Table_ExternalData_1[[#This Row],[Item_key]],GDList,Table_ExternalData_1[[#Headers],[13]])</f>
        <v>0</v>
      </c>
      <c r="S24" s="7">
        <f>SUMIFS(GQList,GIList,Table_ExternalData_1[[#This Row],[Item_key]],GDList,Table_ExternalData_1[[#Headers],[14]])</f>
        <v>500</v>
      </c>
      <c r="T24" s="7">
        <f>SUMIFS(GQList,GIList,Table_ExternalData_1[[#This Row],[Item_key]],GDList,Table_ExternalData_1[[#Headers],[15]])</f>
        <v>0</v>
      </c>
      <c r="U24" s="7">
        <f>SUMIFS(GQList,GIList,Table_ExternalData_1[[#This Row],[Item_key]],GDList,Table_ExternalData_1[[#Headers],[16]])</f>
        <v>0</v>
      </c>
      <c r="V24" s="7">
        <f>SUMIFS(GQList,GIList,Table_ExternalData_1[[#This Row],[Item_key]],GDList,Table_ExternalData_1[[#Headers],[17]])</f>
        <v>0</v>
      </c>
      <c r="W24" s="7">
        <f>SUMIFS(GQList,GIList,Table_ExternalData_1[[#This Row],[Item_key]],GDList,Table_ExternalData_1[[#Headers],[18]])</f>
        <v>0</v>
      </c>
      <c r="X24" s="7">
        <f>SUMIFS(GQList,GIList,Table_ExternalData_1[[#This Row],[Item_key]],GDList,Table_ExternalData_1[[#Headers],[19]])</f>
        <v>0</v>
      </c>
      <c r="Y24" s="7">
        <f>SUMIFS(GQList,GIList,Table_ExternalData_1[[#This Row],[Item_key]],GDList,Table_ExternalData_1[[#Headers],[20]])</f>
        <v>0</v>
      </c>
      <c r="Z24" s="7">
        <f>SUMIFS(GQList,GIList,Table_ExternalData_1[[#This Row],[Item_key]],GDList,Table_ExternalData_1[[#Headers],[21]])</f>
        <v>0</v>
      </c>
      <c r="AA24" s="7">
        <f>SUMIFS(GQList,GIList,Table_ExternalData_1[[#This Row],[Item_key]],GDList,Table_ExternalData_1[[#Headers],[22]])</f>
        <v>10</v>
      </c>
      <c r="AB24" s="7">
        <f>SUMIFS(GQList,GIList,Table_ExternalData_1[[#This Row],[Item_key]],GDList,Table_ExternalData_1[[#Headers],[23]])</f>
        <v>0</v>
      </c>
      <c r="AC24" s="7">
        <f>SUMIFS(GQList,GIList,Table_ExternalData_1[[#This Row],[Item_key]],GDList,Table_ExternalData_1[[#Headers],[24]])</f>
        <v>1000</v>
      </c>
      <c r="AD24" s="7">
        <f>SUMIFS(GQList,GIList,Table_ExternalData_1[[#This Row],[Item_key]],GDList,Table_ExternalData_1[[#Headers],[25]])</f>
        <v>0</v>
      </c>
      <c r="AE24" s="7">
        <f>SUMIFS(GQList,GIList,Table_ExternalData_1[[#This Row],[Item_key]],GDList,Table_ExternalData_1[[#Headers],[26]])</f>
        <v>300</v>
      </c>
      <c r="AF24" s="7">
        <f>SUMIFS(GQList,GIList,Table_ExternalData_1[[#This Row],[Item_key]],GDList,Table_ExternalData_1[[#Headers],[27]])</f>
        <v>0</v>
      </c>
      <c r="AG24" s="7">
        <f>SUMIFS(GQList,GIList,Table_ExternalData_1[[#This Row],[Item_key]],GDList,Table_ExternalData_1[[#Headers],[28]])</f>
        <v>0</v>
      </c>
      <c r="AH24" s="7">
        <f>SUMIFS(GQList,GIList,Table_ExternalData_1[[#This Row],[Item_key]],GDList,Table_ExternalData_1[[#Headers],[29]])</f>
        <v>0</v>
      </c>
      <c r="AI24" s="7">
        <f>SUMIFS(GQList,GIList,Table_ExternalData_1[[#This Row],[Item_key]],GDList,Table_ExternalData_1[[#Headers],[30]])</f>
        <v>800</v>
      </c>
      <c r="AJ24" s="7">
        <f>SUMIFS(GQList,GIList,Table_ExternalData_1[[#This Row],[Item_key]],GDList,Table_ExternalData_1[[#Headers],[31]])</f>
        <v>3193</v>
      </c>
      <c r="AK24" s="7">
        <f>SUM(Table_ExternalData_1[[#This Row],[1]:[31]])</f>
        <v>5803</v>
      </c>
    </row>
    <row r="25" spans="1:37" ht="36" hidden="1">
      <c r="A25" s="3" t="s">
        <v>653</v>
      </c>
      <c r="B25" s="3" t="s">
        <v>8</v>
      </c>
      <c r="C25" s="3" t="s">
        <v>654</v>
      </c>
      <c r="D25" s="3" t="s">
        <v>655</v>
      </c>
      <c r="E25" s="6" t="s">
        <v>1662</v>
      </c>
      <c r="F25" s="7">
        <f>SUMIFS(GQList,GIList,Table_ExternalData_1[[#This Row],[Item_key]],GDList,Table_ExternalData_1[[#Headers],[1]])</f>
        <v>0</v>
      </c>
      <c r="G25" s="7">
        <f>SUMIFS(GQList,GIList,Table_ExternalData_1[[#This Row],[Item_key]],GDList,Table_ExternalData_1[[#Headers],[2]])</f>
        <v>720</v>
      </c>
      <c r="H25" s="7">
        <f>SUMIFS(GQList,GIList,Table_ExternalData_1[[#This Row],[Item_key]],GDList,Table_ExternalData_1[[#Headers],[3]])</f>
        <v>0</v>
      </c>
      <c r="I25" s="7">
        <f>SUMIFS(GQList,GIList,Table_ExternalData_1[[#This Row],[Item_key]],GDList,Table_ExternalData_1[[#Headers],[4]])</f>
        <v>0</v>
      </c>
      <c r="J25" s="7">
        <f>SUMIFS(GQList,GIList,Table_ExternalData_1[[#This Row],[Item_key]],GDList,Table_ExternalData_1[[#Headers],[5]])</f>
        <v>0</v>
      </c>
      <c r="K25" s="7">
        <f>SUMIFS(GQList,GIList,Table_ExternalData_1[[#This Row],[Item_key]],GDList,Table_ExternalData_1[[#Headers],[6]])</f>
        <v>0</v>
      </c>
      <c r="L25" s="7">
        <f>SUMIFS(GQList,GIList,Table_ExternalData_1[[#This Row],[Item_key]],GDList,Table_ExternalData_1[[#Headers],[7]])</f>
        <v>0</v>
      </c>
      <c r="M25" s="7">
        <f>SUMIFS(GQList,GIList,Table_ExternalData_1[[#This Row],[Item_key]],GDList,Table_ExternalData_1[[#Headers],[8]])</f>
        <v>0</v>
      </c>
      <c r="N25" s="7">
        <f>SUMIFS(GQList,GIList,Table_ExternalData_1[[#This Row],[Item_key]],GDList,Table_ExternalData_1[[#Headers],[9]])</f>
        <v>0</v>
      </c>
      <c r="O25" s="7">
        <f>SUMIFS(GQList,GIList,Table_ExternalData_1[[#This Row],[Item_key]],GDList,Table_ExternalData_1[[#Headers],[10]])</f>
        <v>0</v>
      </c>
      <c r="P25" s="7">
        <f>SUMIFS(GQList,GIList,Table_ExternalData_1[[#This Row],[Item_key]],GDList,Table_ExternalData_1[[#Headers],[11]])</f>
        <v>504</v>
      </c>
      <c r="Q25" s="7">
        <f>SUMIFS(GQList,GIList,Table_ExternalData_1[[#This Row],[Item_key]],GDList,Table_ExternalData_1[[#Headers],[12]])</f>
        <v>0</v>
      </c>
      <c r="R25" s="7">
        <f>SUMIFS(GQList,GIList,Table_ExternalData_1[[#This Row],[Item_key]],GDList,Table_ExternalData_1[[#Headers],[13]])</f>
        <v>0</v>
      </c>
      <c r="S25" s="7">
        <f>SUMIFS(GQList,GIList,Table_ExternalData_1[[#This Row],[Item_key]],GDList,Table_ExternalData_1[[#Headers],[14]])</f>
        <v>0</v>
      </c>
      <c r="T25" s="7">
        <f>SUMIFS(GQList,GIList,Table_ExternalData_1[[#This Row],[Item_key]],GDList,Table_ExternalData_1[[#Headers],[15]])</f>
        <v>0</v>
      </c>
      <c r="U25" s="7">
        <f>SUMIFS(GQList,GIList,Table_ExternalData_1[[#This Row],[Item_key]],GDList,Table_ExternalData_1[[#Headers],[16]])</f>
        <v>1432</v>
      </c>
      <c r="V25" s="7">
        <f>SUMIFS(GQList,GIList,Table_ExternalData_1[[#This Row],[Item_key]],GDList,Table_ExternalData_1[[#Headers],[17]])</f>
        <v>1000</v>
      </c>
      <c r="W25" s="7">
        <f>SUMIFS(GQList,GIList,Table_ExternalData_1[[#This Row],[Item_key]],GDList,Table_ExternalData_1[[#Headers],[18]])</f>
        <v>0</v>
      </c>
      <c r="X25" s="7">
        <f>SUMIFS(GQList,GIList,Table_ExternalData_1[[#This Row],[Item_key]],GDList,Table_ExternalData_1[[#Headers],[19]])</f>
        <v>0</v>
      </c>
      <c r="Y25" s="7">
        <f>SUMIFS(GQList,GIList,Table_ExternalData_1[[#This Row],[Item_key]],GDList,Table_ExternalData_1[[#Headers],[20]])</f>
        <v>0</v>
      </c>
      <c r="Z25" s="7">
        <f>SUMIFS(GQList,GIList,Table_ExternalData_1[[#This Row],[Item_key]],GDList,Table_ExternalData_1[[#Headers],[21]])</f>
        <v>0</v>
      </c>
      <c r="AA25" s="7">
        <f>SUMIFS(GQList,GIList,Table_ExternalData_1[[#This Row],[Item_key]],GDList,Table_ExternalData_1[[#Headers],[22]])</f>
        <v>504</v>
      </c>
      <c r="AB25" s="7">
        <f>SUMIFS(GQList,GIList,Table_ExternalData_1[[#This Row],[Item_key]],GDList,Table_ExternalData_1[[#Headers],[23]])</f>
        <v>0</v>
      </c>
      <c r="AC25" s="7">
        <f>SUMIFS(GQList,GIList,Table_ExternalData_1[[#This Row],[Item_key]],GDList,Table_ExternalData_1[[#Headers],[24]])</f>
        <v>0</v>
      </c>
      <c r="AD25" s="7">
        <f>SUMIFS(GQList,GIList,Table_ExternalData_1[[#This Row],[Item_key]],GDList,Table_ExternalData_1[[#Headers],[25]])</f>
        <v>0</v>
      </c>
      <c r="AE25" s="7">
        <f>SUMIFS(GQList,GIList,Table_ExternalData_1[[#This Row],[Item_key]],GDList,Table_ExternalData_1[[#Headers],[26]])</f>
        <v>0</v>
      </c>
      <c r="AF25" s="7">
        <f>SUMIFS(GQList,GIList,Table_ExternalData_1[[#This Row],[Item_key]],GDList,Table_ExternalData_1[[#Headers],[27]])</f>
        <v>0</v>
      </c>
      <c r="AG25" s="7">
        <f>SUMIFS(GQList,GIList,Table_ExternalData_1[[#This Row],[Item_key]],GDList,Table_ExternalData_1[[#Headers],[28]])</f>
        <v>0</v>
      </c>
      <c r="AH25" s="7">
        <f>SUMIFS(GQList,GIList,Table_ExternalData_1[[#This Row],[Item_key]],GDList,Table_ExternalData_1[[#Headers],[29]])</f>
        <v>0</v>
      </c>
      <c r="AI25" s="7">
        <f>SUMIFS(GQList,GIList,Table_ExternalData_1[[#This Row],[Item_key]],GDList,Table_ExternalData_1[[#Headers],[30]])</f>
        <v>50</v>
      </c>
      <c r="AJ25" s="7">
        <f>SUMIFS(GQList,GIList,Table_ExternalData_1[[#This Row],[Item_key]],GDList,Table_ExternalData_1[[#Headers],[31]])</f>
        <v>1453</v>
      </c>
      <c r="AK25" s="7">
        <f>SUM(Table_ExternalData_1[[#This Row],[1]:[31]])</f>
        <v>5663</v>
      </c>
    </row>
    <row r="26" spans="1:37" ht="24" hidden="1">
      <c r="A26" s="3" t="s">
        <v>656</v>
      </c>
      <c r="B26" s="3" t="s">
        <v>352</v>
      </c>
      <c r="C26" s="3" t="s">
        <v>670</v>
      </c>
      <c r="D26" s="3" t="s">
        <v>671</v>
      </c>
      <c r="E26" s="6" t="s">
        <v>1662</v>
      </c>
      <c r="F26" s="7">
        <f>SUMIFS(GQList,GIList,Table_ExternalData_1[[#This Row],[Item_key]],GDList,Table_ExternalData_1[[#Headers],[1]])</f>
        <v>0</v>
      </c>
      <c r="G26" s="7">
        <f>SUMIFS(GQList,GIList,Table_ExternalData_1[[#This Row],[Item_key]],GDList,Table_ExternalData_1[[#Headers],[2]])</f>
        <v>0</v>
      </c>
      <c r="H26" s="7">
        <f>SUMIFS(GQList,GIList,Table_ExternalData_1[[#This Row],[Item_key]],GDList,Table_ExternalData_1[[#Headers],[3]])</f>
        <v>0</v>
      </c>
      <c r="I26" s="7">
        <f>SUMIFS(GQList,GIList,Table_ExternalData_1[[#This Row],[Item_key]],GDList,Table_ExternalData_1[[#Headers],[4]])</f>
        <v>0</v>
      </c>
      <c r="J26" s="7">
        <f>SUMIFS(GQList,GIList,Table_ExternalData_1[[#This Row],[Item_key]],GDList,Table_ExternalData_1[[#Headers],[5]])</f>
        <v>0</v>
      </c>
      <c r="K26" s="7">
        <f>SUMIFS(GQList,GIList,Table_ExternalData_1[[#This Row],[Item_key]],GDList,Table_ExternalData_1[[#Headers],[6]])</f>
        <v>0</v>
      </c>
      <c r="L26" s="7">
        <f>SUMIFS(GQList,GIList,Table_ExternalData_1[[#This Row],[Item_key]],GDList,Table_ExternalData_1[[#Headers],[7]])</f>
        <v>0</v>
      </c>
      <c r="M26" s="7">
        <f>SUMIFS(GQList,GIList,Table_ExternalData_1[[#This Row],[Item_key]],GDList,Table_ExternalData_1[[#Headers],[8]])</f>
        <v>0</v>
      </c>
      <c r="N26" s="7">
        <f>SUMIFS(GQList,GIList,Table_ExternalData_1[[#This Row],[Item_key]],GDList,Table_ExternalData_1[[#Headers],[9]])</f>
        <v>0</v>
      </c>
      <c r="O26" s="7">
        <f>SUMIFS(GQList,GIList,Table_ExternalData_1[[#This Row],[Item_key]],GDList,Table_ExternalData_1[[#Headers],[10]])</f>
        <v>0</v>
      </c>
      <c r="P26" s="7">
        <f>SUMIFS(GQList,GIList,Table_ExternalData_1[[#This Row],[Item_key]],GDList,Table_ExternalData_1[[#Headers],[11]])</f>
        <v>0</v>
      </c>
      <c r="Q26" s="7">
        <f>SUMIFS(GQList,GIList,Table_ExternalData_1[[#This Row],[Item_key]],GDList,Table_ExternalData_1[[#Headers],[12]])</f>
        <v>0</v>
      </c>
      <c r="R26" s="7">
        <f>SUMIFS(GQList,GIList,Table_ExternalData_1[[#This Row],[Item_key]],GDList,Table_ExternalData_1[[#Headers],[13]])</f>
        <v>0</v>
      </c>
      <c r="S26" s="7">
        <f>SUMIFS(GQList,GIList,Table_ExternalData_1[[#This Row],[Item_key]],GDList,Table_ExternalData_1[[#Headers],[14]])</f>
        <v>50</v>
      </c>
      <c r="T26" s="7">
        <f>SUMIFS(GQList,GIList,Table_ExternalData_1[[#This Row],[Item_key]],GDList,Table_ExternalData_1[[#Headers],[15]])</f>
        <v>0</v>
      </c>
      <c r="U26" s="7">
        <f>SUMIFS(GQList,GIList,Table_ExternalData_1[[#This Row],[Item_key]],GDList,Table_ExternalData_1[[#Headers],[16]])</f>
        <v>0</v>
      </c>
      <c r="V26" s="7">
        <f>SUMIFS(GQList,GIList,Table_ExternalData_1[[#This Row],[Item_key]],GDList,Table_ExternalData_1[[#Headers],[17]])</f>
        <v>0</v>
      </c>
      <c r="W26" s="7">
        <f>SUMIFS(GQList,GIList,Table_ExternalData_1[[#This Row],[Item_key]],GDList,Table_ExternalData_1[[#Headers],[18]])</f>
        <v>0</v>
      </c>
      <c r="X26" s="7">
        <f>SUMIFS(GQList,GIList,Table_ExternalData_1[[#This Row],[Item_key]],GDList,Table_ExternalData_1[[#Headers],[19]])</f>
        <v>0</v>
      </c>
      <c r="Y26" s="7">
        <f>SUMIFS(GQList,GIList,Table_ExternalData_1[[#This Row],[Item_key]],GDList,Table_ExternalData_1[[#Headers],[20]])</f>
        <v>0</v>
      </c>
      <c r="Z26" s="7">
        <f>SUMIFS(GQList,GIList,Table_ExternalData_1[[#This Row],[Item_key]],GDList,Table_ExternalData_1[[#Headers],[21]])</f>
        <v>0</v>
      </c>
      <c r="AA26" s="7">
        <f>SUMIFS(GQList,GIList,Table_ExternalData_1[[#This Row],[Item_key]],GDList,Table_ExternalData_1[[#Headers],[22]])</f>
        <v>0</v>
      </c>
      <c r="AB26" s="7">
        <f>SUMIFS(GQList,GIList,Table_ExternalData_1[[#This Row],[Item_key]],GDList,Table_ExternalData_1[[#Headers],[23]])</f>
        <v>0</v>
      </c>
      <c r="AC26" s="7">
        <f>SUMIFS(GQList,GIList,Table_ExternalData_1[[#This Row],[Item_key]],GDList,Table_ExternalData_1[[#Headers],[24]])</f>
        <v>0</v>
      </c>
      <c r="AD26" s="7">
        <f>SUMIFS(GQList,GIList,Table_ExternalData_1[[#This Row],[Item_key]],GDList,Table_ExternalData_1[[#Headers],[25]])</f>
        <v>0</v>
      </c>
      <c r="AE26" s="7">
        <f>SUMIFS(GQList,GIList,Table_ExternalData_1[[#This Row],[Item_key]],GDList,Table_ExternalData_1[[#Headers],[26]])</f>
        <v>0</v>
      </c>
      <c r="AF26" s="7">
        <f>SUMIFS(GQList,GIList,Table_ExternalData_1[[#This Row],[Item_key]],GDList,Table_ExternalData_1[[#Headers],[27]])</f>
        <v>0</v>
      </c>
      <c r="AG26" s="7">
        <f>SUMIFS(GQList,GIList,Table_ExternalData_1[[#This Row],[Item_key]],GDList,Table_ExternalData_1[[#Headers],[28]])</f>
        <v>0</v>
      </c>
      <c r="AH26" s="7">
        <f>SUMIFS(GQList,GIList,Table_ExternalData_1[[#This Row],[Item_key]],GDList,Table_ExternalData_1[[#Headers],[29]])</f>
        <v>0</v>
      </c>
      <c r="AI26" s="7">
        <f>SUMIFS(GQList,GIList,Table_ExternalData_1[[#This Row],[Item_key]],GDList,Table_ExternalData_1[[#Headers],[30]])</f>
        <v>0</v>
      </c>
      <c r="AJ26" s="7">
        <f>SUMIFS(GQList,GIList,Table_ExternalData_1[[#This Row],[Item_key]],GDList,Table_ExternalData_1[[#Headers],[31]])</f>
        <v>0</v>
      </c>
      <c r="AK26" s="7">
        <f>SUM(Table_ExternalData_1[[#This Row],[1]:[31]])</f>
        <v>50</v>
      </c>
    </row>
    <row r="27" spans="1:37" ht="24" hidden="1">
      <c r="A27" s="3" t="s">
        <v>656</v>
      </c>
      <c r="B27" s="3" t="s">
        <v>354</v>
      </c>
      <c r="C27" s="3" t="s">
        <v>672</v>
      </c>
      <c r="D27" s="3" t="s">
        <v>673</v>
      </c>
      <c r="E27" s="6" t="s">
        <v>1662</v>
      </c>
      <c r="F27" s="7">
        <f>SUMIFS(GQList,GIList,Table_ExternalData_1[[#This Row],[Item_key]],GDList,Table_ExternalData_1[[#Headers],[1]])</f>
        <v>0</v>
      </c>
      <c r="G27" s="7">
        <f>SUMIFS(GQList,GIList,Table_ExternalData_1[[#This Row],[Item_key]],GDList,Table_ExternalData_1[[#Headers],[2]])</f>
        <v>0</v>
      </c>
      <c r="H27" s="7">
        <f>SUMIFS(GQList,GIList,Table_ExternalData_1[[#This Row],[Item_key]],GDList,Table_ExternalData_1[[#Headers],[3]])</f>
        <v>0</v>
      </c>
      <c r="I27" s="7">
        <f>SUMIFS(GQList,GIList,Table_ExternalData_1[[#This Row],[Item_key]],GDList,Table_ExternalData_1[[#Headers],[4]])</f>
        <v>0</v>
      </c>
      <c r="J27" s="7">
        <f>SUMIFS(GQList,GIList,Table_ExternalData_1[[#This Row],[Item_key]],GDList,Table_ExternalData_1[[#Headers],[5]])</f>
        <v>0</v>
      </c>
      <c r="K27" s="7">
        <f>SUMIFS(GQList,GIList,Table_ExternalData_1[[#This Row],[Item_key]],GDList,Table_ExternalData_1[[#Headers],[6]])</f>
        <v>0</v>
      </c>
      <c r="L27" s="7">
        <f>SUMIFS(GQList,GIList,Table_ExternalData_1[[#This Row],[Item_key]],GDList,Table_ExternalData_1[[#Headers],[7]])</f>
        <v>0</v>
      </c>
      <c r="M27" s="7">
        <f>SUMIFS(GQList,GIList,Table_ExternalData_1[[#This Row],[Item_key]],GDList,Table_ExternalData_1[[#Headers],[8]])</f>
        <v>0</v>
      </c>
      <c r="N27" s="7">
        <f>SUMIFS(GQList,GIList,Table_ExternalData_1[[#This Row],[Item_key]],GDList,Table_ExternalData_1[[#Headers],[9]])</f>
        <v>0</v>
      </c>
      <c r="O27" s="7">
        <f>SUMIFS(GQList,GIList,Table_ExternalData_1[[#This Row],[Item_key]],GDList,Table_ExternalData_1[[#Headers],[10]])</f>
        <v>0</v>
      </c>
      <c r="P27" s="7">
        <f>SUMIFS(GQList,GIList,Table_ExternalData_1[[#This Row],[Item_key]],GDList,Table_ExternalData_1[[#Headers],[11]])</f>
        <v>0</v>
      </c>
      <c r="Q27" s="7">
        <f>SUMIFS(GQList,GIList,Table_ExternalData_1[[#This Row],[Item_key]],GDList,Table_ExternalData_1[[#Headers],[12]])</f>
        <v>0</v>
      </c>
      <c r="R27" s="7">
        <f>SUMIFS(GQList,GIList,Table_ExternalData_1[[#This Row],[Item_key]],GDList,Table_ExternalData_1[[#Headers],[13]])</f>
        <v>0</v>
      </c>
      <c r="S27" s="7">
        <f>SUMIFS(GQList,GIList,Table_ExternalData_1[[#This Row],[Item_key]],GDList,Table_ExternalData_1[[#Headers],[14]])</f>
        <v>50</v>
      </c>
      <c r="T27" s="7">
        <f>SUMIFS(GQList,GIList,Table_ExternalData_1[[#This Row],[Item_key]],GDList,Table_ExternalData_1[[#Headers],[15]])</f>
        <v>0</v>
      </c>
      <c r="U27" s="7">
        <f>SUMIFS(GQList,GIList,Table_ExternalData_1[[#This Row],[Item_key]],GDList,Table_ExternalData_1[[#Headers],[16]])</f>
        <v>0</v>
      </c>
      <c r="V27" s="7">
        <f>SUMIFS(GQList,GIList,Table_ExternalData_1[[#This Row],[Item_key]],GDList,Table_ExternalData_1[[#Headers],[17]])</f>
        <v>0</v>
      </c>
      <c r="W27" s="7">
        <f>SUMIFS(GQList,GIList,Table_ExternalData_1[[#This Row],[Item_key]],GDList,Table_ExternalData_1[[#Headers],[18]])</f>
        <v>0</v>
      </c>
      <c r="X27" s="7">
        <f>SUMIFS(GQList,GIList,Table_ExternalData_1[[#This Row],[Item_key]],GDList,Table_ExternalData_1[[#Headers],[19]])</f>
        <v>0</v>
      </c>
      <c r="Y27" s="7">
        <f>SUMIFS(GQList,GIList,Table_ExternalData_1[[#This Row],[Item_key]],GDList,Table_ExternalData_1[[#Headers],[20]])</f>
        <v>0</v>
      </c>
      <c r="Z27" s="7">
        <f>SUMIFS(GQList,GIList,Table_ExternalData_1[[#This Row],[Item_key]],GDList,Table_ExternalData_1[[#Headers],[21]])</f>
        <v>0</v>
      </c>
      <c r="AA27" s="7">
        <f>SUMIFS(GQList,GIList,Table_ExternalData_1[[#This Row],[Item_key]],GDList,Table_ExternalData_1[[#Headers],[22]])</f>
        <v>0</v>
      </c>
      <c r="AB27" s="7">
        <f>SUMIFS(GQList,GIList,Table_ExternalData_1[[#This Row],[Item_key]],GDList,Table_ExternalData_1[[#Headers],[23]])</f>
        <v>0</v>
      </c>
      <c r="AC27" s="7">
        <f>SUMIFS(GQList,GIList,Table_ExternalData_1[[#This Row],[Item_key]],GDList,Table_ExternalData_1[[#Headers],[24]])</f>
        <v>0</v>
      </c>
      <c r="AD27" s="7">
        <f>SUMIFS(GQList,GIList,Table_ExternalData_1[[#This Row],[Item_key]],GDList,Table_ExternalData_1[[#Headers],[25]])</f>
        <v>0</v>
      </c>
      <c r="AE27" s="7">
        <f>SUMIFS(GQList,GIList,Table_ExternalData_1[[#This Row],[Item_key]],GDList,Table_ExternalData_1[[#Headers],[26]])</f>
        <v>0</v>
      </c>
      <c r="AF27" s="7">
        <f>SUMIFS(GQList,GIList,Table_ExternalData_1[[#This Row],[Item_key]],GDList,Table_ExternalData_1[[#Headers],[27]])</f>
        <v>0</v>
      </c>
      <c r="AG27" s="7">
        <f>SUMIFS(GQList,GIList,Table_ExternalData_1[[#This Row],[Item_key]],GDList,Table_ExternalData_1[[#Headers],[28]])</f>
        <v>0</v>
      </c>
      <c r="AH27" s="7">
        <f>SUMIFS(GQList,GIList,Table_ExternalData_1[[#This Row],[Item_key]],GDList,Table_ExternalData_1[[#Headers],[29]])</f>
        <v>0</v>
      </c>
      <c r="AI27" s="7">
        <f>SUMIFS(GQList,GIList,Table_ExternalData_1[[#This Row],[Item_key]],GDList,Table_ExternalData_1[[#Headers],[30]])</f>
        <v>0</v>
      </c>
      <c r="AJ27" s="7">
        <f>SUMIFS(GQList,GIList,Table_ExternalData_1[[#This Row],[Item_key]],GDList,Table_ExternalData_1[[#Headers],[31]])</f>
        <v>0</v>
      </c>
      <c r="AK27" s="7">
        <f>SUM(Table_ExternalData_1[[#This Row],[1]:[31]])</f>
        <v>50</v>
      </c>
    </row>
    <row r="28" spans="1:37" ht="24" hidden="1">
      <c r="A28" s="3" t="s">
        <v>656</v>
      </c>
      <c r="B28" s="3" t="s">
        <v>356</v>
      </c>
      <c r="C28" s="3" t="s">
        <v>680</v>
      </c>
      <c r="D28" s="3" t="s">
        <v>681</v>
      </c>
      <c r="E28" s="6" t="s">
        <v>1662</v>
      </c>
      <c r="F28" s="7">
        <f>SUMIFS(GQList,GIList,Table_ExternalData_1[[#This Row],[Item_key]],GDList,Table_ExternalData_1[[#Headers],[1]])</f>
        <v>0</v>
      </c>
      <c r="G28" s="7">
        <f>SUMIFS(GQList,GIList,Table_ExternalData_1[[#This Row],[Item_key]],GDList,Table_ExternalData_1[[#Headers],[2]])</f>
        <v>0</v>
      </c>
      <c r="H28" s="7">
        <f>SUMIFS(GQList,GIList,Table_ExternalData_1[[#This Row],[Item_key]],GDList,Table_ExternalData_1[[#Headers],[3]])</f>
        <v>0</v>
      </c>
      <c r="I28" s="7">
        <f>SUMIFS(GQList,GIList,Table_ExternalData_1[[#This Row],[Item_key]],GDList,Table_ExternalData_1[[#Headers],[4]])</f>
        <v>0</v>
      </c>
      <c r="J28" s="7">
        <f>SUMIFS(GQList,GIList,Table_ExternalData_1[[#This Row],[Item_key]],GDList,Table_ExternalData_1[[#Headers],[5]])</f>
        <v>0</v>
      </c>
      <c r="K28" s="7">
        <f>SUMIFS(GQList,GIList,Table_ExternalData_1[[#This Row],[Item_key]],GDList,Table_ExternalData_1[[#Headers],[6]])</f>
        <v>0</v>
      </c>
      <c r="L28" s="7">
        <f>SUMIFS(GQList,GIList,Table_ExternalData_1[[#This Row],[Item_key]],GDList,Table_ExternalData_1[[#Headers],[7]])</f>
        <v>0</v>
      </c>
      <c r="M28" s="7">
        <f>SUMIFS(GQList,GIList,Table_ExternalData_1[[#This Row],[Item_key]],GDList,Table_ExternalData_1[[#Headers],[8]])</f>
        <v>0</v>
      </c>
      <c r="N28" s="7">
        <f>SUMIFS(GQList,GIList,Table_ExternalData_1[[#This Row],[Item_key]],GDList,Table_ExternalData_1[[#Headers],[9]])</f>
        <v>0</v>
      </c>
      <c r="O28" s="7">
        <f>SUMIFS(GQList,GIList,Table_ExternalData_1[[#This Row],[Item_key]],GDList,Table_ExternalData_1[[#Headers],[10]])</f>
        <v>0</v>
      </c>
      <c r="P28" s="7">
        <f>SUMIFS(GQList,GIList,Table_ExternalData_1[[#This Row],[Item_key]],GDList,Table_ExternalData_1[[#Headers],[11]])</f>
        <v>0</v>
      </c>
      <c r="Q28" s="7">
        <f>SUMIFS(GQList,GIList,Table_ExternalData_1[[#This Row],[Item_key]],GDList,Table_ExternalData_1[[#Headers],[12]])</f>
        <v>0</v>
      </c>
      <c r="R28" s="7">
        <f>SUMIFS(GQList,GIList,Table_ExternalData_1[[#This Row],[Item_key]],GDList,Table_ExternalData_1[[#Headers],[13]])</f>
        <v>0</v>
      </c>
      <c r="S28" s="7">
        <f>SUMIFS(GQList,GIList,Table_ExternalData_1[[#This Row],[Item_key]],GDList,Table_ExternalData_1[[#Headers],[14]])</f>
        <v>50</v>
      </c>
      <c r="T28" s="7">
        <f>SUMIFS(GQList,GIList,Table_ExternalData_1[[#This Row],[Item_key]],GDList,Table_ExternalData_1[[#Headers],[15]])</f>
        <v>0</v>
      </c>
      <c r="U28" s="7">
        <f>SUMIFS(GQList,GIList,Table_ExternalData_1[[#This Row],[Item_key]],GDList,Table_ExternalData_1[[#Headers],[16]])</f>
        <v>0</v>
      </c>
      <c r="V28" s="7">
        <f>SUMIFS(GQList,GIList,Table_ExternalData_1[[#This Row],[Item_key]],GDList,Table_ExternalData_1[[#Headers],[17]])</f>
        <v>0</v>
      </c>
      <c r="W28" s="7">
        <f>SUMIFS(GQList,GIList,Table_ExternalData_1[[#This Row],[Item_key]],GDList,Table_ExternalData_1[[#Headers],[18]])</f>
        <v>0</v>
      </c>
      <c r="X28" s="7">
        <f>SUMIFS(GQList,GIList,Table_ExternalData_1[[#This Row],[Item_key]],GDList,Table_ExternalData_1[[#Headers],[19]])</f>
        <v>0</v>
      </c>
      <c r="Y28" s="7">
        <f>SUMIFS(GQList,GIList,Table_ExternalData_1[[#This Row],[Item_key]],GDList,Table_ExternalData_1[[#Headers],[20]])</f>
        <v>0</v>
      </c>
      <c r="Z28" s="7">
        <f>SUMIFS(GQList,GIList,Table_ExternalData_1[[#This Row],[Item_key]],GDList,Table_ExternalData_1[[#Headers],[21]])</f>
        <v>0</v>
      </c>
      <c r="AA28" s="7">
        <f>SUMIFS(GQList,GIList,Table_ExternalData_1[[#This Row],[Item_key]],GDList,Table_ExternalData_1[[#Headers],[22]])</f>
        <v>0</v>
      </c>
      <c r="AB28" s="7">
        <f>SUMIFS(GQList,GIList,Table_ExternalData_1[[#This Row],[Item_key]],GDList,Table_ExternalData_1[[#Headers],[23]])</f>
        <v>0</v>
      </c>
      <c r="AC28" s="7">
        <f>SUMIFS(GQList,GIList,Table_ExternalData_1[[#This Row],[Item_key]],GDList,Table_ExternalData_1[[#Headers],[24]])</f>
        <v>0</v>
      </c>
      <c r="AD28" s="7">
        <f>SUMIFS(GQList,GIList,Table_ExternalData_1[[#This Row],[Item_key]],GDList,Table_ExternalData_1[[#Headers],[25]])</f>
        <v>0</v>
      </c>
      <c r="AE28" s="7">
        <f>SUMIFS(GQList,GIList,Table_ExternalData_1[[#This Row],[Item_key]],GDList,Table_ExternalData_1[[#Headers],[26]])</f>
        <v>0</v>
      </c>
      <c r="AF28" s="7">
        <f>SUMIFS(GQList,GIList,Table_ExternalData_1[[#This Row],[Item_key]],GDList,Table_ExternalData_1[[#Headers],[27]])</f>
        <v>0</v>
      </c>
      <c r="AG28" s="7">
        <f>SUMIFS(GQList,GIList,Table_ExternalData_1[[#This Row],[Item_key]],GDList,Table_ExternalData_1[[#Headers],[28]])</f>
        <v>0</v>
      </c>
      <c r="AH28" s="7">
        <f>SUMIFS(GQList,GIList,Table_ExternalData_1[[#This Row],[Item_key]],GDList,Table_ExternalData_1[[#Headers],[29]])</f>
        <v>0</v>
      </c>
      <c r="AI28" s="7">
        <f>SUMIFS(GQList,GIList,Table_ExternalData_1[[#This Row],[Item_key]],GDList,Table_ExternalData_1[[#Headers],[30]])</f>
        <v>0</v>
      </c>
      <c r="AJ28" s="7">
        <f>SUMIFS(GQList,GIList,Table_ExternalData_1[[#This Row],[Item_key]],GDList,Table_ExternalData_1[[#Headers],[31]])</f>
        <v>0</v>
      </c>
      <c r="AK28" s="7">
        <f>SUM(Table_ExternalData_1[[#This Row],[1]:[31]])</f>
        <v>50</v>
      </c>
    </row>
    <row r="29" spans="1:37" ht="24" hidden="1">
      <c r="A29" s="3" t="s">
        <v>656</v>
      </c>
      <c r="B29" s="3" t="s">
        <v>358</v>
      </c>
      <c r="C29" s="3" t="s">
        <v>684</v>
      </c>
      <c r="D29" s="3" t="s">
        <v>685</v>
      </c>
      <c r="E29" s="6" t="s">
        <v>1662</v>
      </c>
      <c r="F29" s="7">
        <f>SUMIFS(GQList,GIList,Table_ExternalData_1[[#This Row],[Item_key]],GDList,Table_ExternalData_1[[#Headers],[1]])</f>
        <v>0</v>
      </c>
      <c r="G29" s="7">
        <f>SUMIFS(GQList,GIList,Table_ExternalData_1[[#This Row],[Item_key]],GDList,Table_ExternalData_1[[#Headers],[2]])</f>
        <v>0</v>
      </c>
      <c r="H29" s="7">
        <f>SUMIFS(GQList,GIList,Table_ExternalData_1[[#This Row],[Item_key]],GDList,Table_ExternalData_1[[#Headers],[3]])</f>
        <v>0</v>
      </c>
      <c r="I29" s="7">
        <f>SUMIFS(GQList,GIList,Table_ExternalData_1[[#This Row],[Item_key]],GDList,Table_ExternalData_1[[#Headers],[4]])</f>
        <v>0</v>
      </c>
      <c r="J29" s="7">
        <f>SUMIFS(GQList,GIList,Table_ExternalData_1[[#This Row],[Item_key]],GDList,Table_ExternalData_1[[#Headers],[5]])</f>
        <v>0</v>
      </c>
      <c r="K29" s="7">
        <f>SUMIFS(GQList,GIList,Table_ExternalData_1[[#This Row],[Item_key]],GDList,Table_ExternalData_1[[#Headers],[6]])</f>
        <v>0</v>
      </c>
      <c r="L29" s="7">
        <f>SUMIFS(GQList,GIList,Table_ExternalData_1[[#This Row],[Item_key]],GDList,Table_ExternalData_1[[#Headers],[7]])</f>
        <v>0</v>
      </c>
      <c r="M29" s="7">
        <f>SUMIFS(GQList,GIList,Table_ExternalData_1[[#This Row],[Item_key]],GDList,Table_ExternalData_1[[#Headers],[8]])</f>
        <v>0</v>
      </c>
      <c r="N29" s="7">
        <f>SUMIFS(GQList,GIList,Table_ExternalData_1[[#This Row],[Item_key]],GDList,Table_ExternalData_1[[#Headers],[9]])</f>
        <v>0</v>
      </c>
      <c r="O29" s="7">
        <f>SUMIFS(GQList,GIList,Table_ExternalData_1[[#This Row],[Item_key]],GDList,Table_ExternalData_1[[#Headers],[10]])</f>
        <v>0</v>
      </c>
      <c r="P29" s="7">
        <f>SUMIFS(GQList,GIList,Table_ExternalData_1[[#This Row],[Item_key]],GDList,Table_ExternalData_1[[#Headers],[11]])</f>
        <v>0</v>
      </c>
      <c r="Q29" s="7">
        <f>SUMIFS(GQList,GIList,Table_ExternalData_1[[#This Row],[Item_key]],GDList,Table_ExternalData_1[[#Headers],[12]])</f>
        <v>0</v>
      </c>
      <c r="R29" s="7">
        <f>SUMIFS(GQList,GIList,Table_ExternalData_1[[#This Row],[Item_key]],GDList,Table_ExternalData_1[[#Headers],[13]])</f>
        <v>0</v>
      </c>
      <c r="S29" s="7">
        <f>SUMIFS(GQList,GIList,Table_ExternalData_1[[#This Row],[Item_key]],GDList,Table_ExternalData_1[[#Headers],[14]])</f>
        <v>50</v>
      </c>
      <c r="T29" s="7">
        <f>SUMIFS(GQList,GIList,Table_ExternalData_1[[#This Row],[Item_key]],GDList,Table_ExternalData_1[[#Headers],[15]])</f>
        <v>0</v>
      </c>
      <c r="U29" s="7">
        <f>SUMIFS(GQList,GIList,Table_ExternalData_1[[#This Row],[Item_key]],GDList,Table_ExternalData_1[[#Headers],[16]])</f>
        <v>0</v>
      </c>
      <c r="V29" s="7">
        <f>SUMIFS(GQList,GIList,Table_ExternalData_1[[#This Row],[Item_key]],GDList,Table_ExternalData_1[[#Headers],[17]])</f>
        <v>0</v>
      </c>
      <c r="W29" s="7">
        <f>SUMIFS(GQList,GIList,Table_ExternalData_1[[#This Row],[Item_key]],GDList,Table_ExternalData_1[[#Headers],[18]])</f>
        <v>0</v>
      </c>
      <c r="X29" s="7">
        <f>SUMIFS(GQList,GIList,Table_ExternalData_1[[#This Row],[Item_key]],GDList,Table_ExternalData_1[[#Headers],[19]])</f>
        <v>0</v>
      </c>
      <c r="Y29" s="7">
        <f>SUMIFS(GQList,GIList,Table_ExternalData_1[[#This Row],[Item_key]],GDList,Table_ExternalData_1[[#Headers],[20]])</f>
        <v>0</v>
      </c>
      <c r="Z29" s="7">
        <f>SUMIFS(GQList,GIList,Table_ExternalData_1[[#This Row],[Item_key]],GDList,Table_ExternalData_1[[#Headers],[21]])</f>
        <v>0</v>
      </c>
      <c r="AA29" s="7">
        <f>SUMIFS(GQList,GIList,Table_ExternalData_1[[#This Row],[Item_key]],GDList,Table_ExternalData_1[[#Headers],[22]])</f>
        <v>0</v>
      </c>
      <c r="AB29" s="7">
        <f>SUMIFS(GQList,GIList,Table_ExternalData_1[[#This Row],[Item_key]],GDList,Table_ExternalData_1[[#Headers],[23]])</f>
        <v>0</v>
      </c>
      <c r="AC29" s="7">
        <f>SUMIFS(GQList,GIList,Table_ExternalData_1[[#This Row],[Item_key]],GDList,Table_ExternalData_1[[#Headers],[24]])</f>
        <v>0</v>
      </c>
      <c r="AD29" s="7">
        <f>SUMIFS(GQList,GIList,Table_ExternalData_1[[#This Row],[Item_key]],GDList,Table_ExternalData_1[[#Headers],[25]])</f>
        <v>0</v>
      </c>
      <c r="AE29" s="7">
        <f>SUMIFS(GQList,GIList,Table_ExternalData_1[[#This Row],[Item_key]],GDList,Table_ExternalData_1[[#Headers],[26]])</f>
        <v>0</v>
      </c>
      <c r="AF29" s="7">
        <f>SUMIFS(GQList,GIList,Table_ExternalData_1[[#This Row],[Item_key]],GDList,Table_ExternalData_1[[#Headers],[27]])</f>
        <v>0</v>
      </c>
      <c r="AG29" s="7">
        <f>SUMIFS(GQList,GIList,Table_ExternalData_1[[#This Row],[Item_key]],GDList,Table_ExternalData_1[[#Headers],[28]])</f>
        <v>0</v>
      </c>
      <c r="AH29" s="7">
        <f>SUMIFS(GQList,GIList,Table_ExternalData_1[[#This Row],[Item_key]],GDList,Table_ExternalData_1[[#Headers],[29]])</f>
        <v>0</v>
      </c>
      <c r="AI29" s="7">
        <f>SUMIFS(GQList,GIList,Table_ExternalData_1[[#This Row],[Item_key]],GDList,Table_ExternalData_1[[#Headers],[30]])</f>
        <v>0</v>
      </c>
      <c r="AJ29" s="7">
        <f>SUMIFS(GQList,GIList,Table_ExternalData_1[[#This Row],[Item_key]],GDList,Table_ExternalData_1[[#Headers],[31]])</f>
        <v>0</v>
      </c>
      <c r="AK29" s="7">
        <f>SUM(Table_ExternalData_1[[#This Row],[1]:[31]])</f>
        <v>50</v>
      </c>
    </row>
    <row r="30" spans="1:37" ht="24" hidden="1">
      <c r="A30" s="3" t="s">
        <v>656</v>
      </c>
      <c r="B30" s="3" t="s">
        <v>1726</v>
      </c>
      <c r="C30" s="3" t="s">
        <v>1830</v>
      </c>
      <c r="D30" s="3" t="s">
        <v>1831</v>
      </c>
      <c r="E30" s="6" t="s">
        <v>1662</v>
      </c>
      <c r="F30" s="7">
        <f>SUMIFS(GQList,GIList,Table_ExternalData_1[[#This Row],[Item_key]],GDList,Table_ExternalData_1[[#Headers],[1]])</f>
        <v>0</v>
      </c>
      <c r="G30" s="7">
        <f>SUMIFS(GQList,GIList,Table_ExternalData_1[[#This Row],[Item_key]],GDList,Table_ExternalData_1[[#Headers],[2]])</f>
        <v>0</v>
      </c>
      <c r="H30" s="7">
        <f>SUMIFS(GQList,GIList,Table_ExternalData_1[[#This Row],[Item_key]],GDList,Table_ExternalData_1[[#Headers],[3]])</f>
        <v>0</v>
      </c>
      <c r="I30" s="7">
        <f>SUMIFS(GQList,GIList,Table_ExternalData_1[[#This Row],[Item_key]],GDList,Table_ExternalData_1[[#Headers],[4]])</f>
        <v>0</v>
      </c>
      <c r="J30" s="7">
        <f>SUMIFS(GQList,GIList,Table_ExternalData_1[[#This Row],[Item_key]],GDList,Table_ExternalData_1[[#Headers],[5]])</f>
        <v>0</v>
      </c>
      <c r="K30" s="7">
        <f>SUMIFS(GQList,GIList,Table_ExternalData_1[[#This Row],[Item_key]],GDList,Table_ExternalData_1[[#Headers],[6]])</f>
        <v>0</v>
      </c>
      <c r="L30" s="7">
        <f>SUMIFS(GQList,GIList,Table_ExternalData_1[[#This Row],[Item_key]],GDList,Table_ExternalData_1[[#Headers],[7]])</f>
        <v>0</v>
      </c>
      <c r="M30" s="7">
        <f>SUMIFS(GQList,GIList,Table_ExternalData_1[[#This Row],[Item_key]],GDList,Table_ExternalData_1[[#Headers],[8]])</f>
        <v>0</v>
      </c>
      <c r="N30" s="7">
        <f>SUMIFS(GQList,GIList,Table_ExternalData_1[[#This Row],[Item_key]],GDList,Table_ExternalData_1[[#Headers],[9]])</f>
        <v>0</v>
      </c>
      <c r="O30" s="7">
        <f>SUMIFS(GQList,GIList,Table_ExternalData_1[[#This Row],[Item_key]],GDList,Table_ExternalData_1[[#Headers],[10]])</f>
        <v>0</v>
      </c>
      <c r="P30" s="7">
        <f>SUMIFS(GQList,GIList,Table_ExternalData_1[[#This Row],[Item_key]],GDList,Table_ExternalData_1[[#Headers],[11]])</f>
        <v>0</v>
      </c>
      <c r="Q30" s="7">
        <f>SUMIFS(GQList,GIList,Table_ExternalData_1[[#This Row],[Item_key]],GDList,Table_ExternalData_1[[#Headers],[12]])</f>
        <v>0</v>
      </c>
      <c r="R30" s="7">
        <f>SUMIFS(GQList,GIList,Table_ExternalData_1[[#This Row],[Item_key]],GDList,Table_ExternalData_1[[#Headers],[13]])</f>
        <v>0</v>
      </c>
      <c r="S30" s="7">
        <f>SUMIFS(GQList,GIList,Table_ExternalData_1[[#This Row],[Item_key]],GDList,Table_ExternalData_1[[#Headers],[14]])</f>
        <v>0</v>
      </c>
      <c r="T30" s="7">
        <f>SUMIFS(GQList,GIList,Table_ExternalData_1[[#This Row],[Item_key]],GDList,Table_ExternalData_1[[#Headers],[15]])</f>
        <v>0</v>
      </c>
      <c r="U30" s="7">
        <f>SUMIFS(GQList,GIList,Table_ExternalData_1[[#This Row],[Item_key]],GDList,Table_ExternalData_1[[#Headers],[16]])</f>
        <v>0</v>
      </c>
      <c r="V30" s="7">
        <f>SUMIFS(GQList,GIList,Table_ExternalData_1[[#This Row],[Item_key]],GDList,Table_ExternalData_1[[#Headers],[17]])</f>
        <v>0</v>
      </c>
      <c r="W30" s="7">
        <f>SUMIFS(GQList,GIList,Table_ExternalData_1[[#This Row],[Item_key]],GDList,Table_ExternalData_1[[#Headers],[18]])</f>
        <v>0</v>
      </c>
      <c r="X30" s="7">
        <f>SUMIFS(GQList,GIList,Table_ExternalData_1[[#This Row],[Item_key]],GDList,Table_ExternalData_1[[#Headers],[19]])</f>
        <v>0</v>
      </c>
      <c r="Y30" s="7">
        <f>SUMIFS(GQList,GIList,Table_ExternalData_1[[#This Row],[Item_key]],GDList,Table_ExternalData_1[[#Headers],[20]])</f>
        <v>0</v>
      </c>
      <c r="Z30" s="7">
        <f>SUMIFS(GQList,GIList,Table_ExternalData_1[[#This Row],[Item_key]],GDList,Table_ExternalData_1[[#Headers],[21]])</f>
        <v>0</v>
      </c>
      <c r="AA30" s="7">
        <f>SUMIFS(GQList,GIList,Table_ExternalData_1[[#This Row],[Item_key]],GDList,Table_ExternalData_1[[#Headers],[22]])</f>
        <v>0</v>
      </c>
      <c r="AB30" s="7">
        <f>SUMIFS(GQList,GIList,Table_ExternalData_1[[#This Row],[Item_key]],GDList,Table_ExternalData_1[[#Headers],[23]])</f>
        <v>0</v>
      </c>
      <c r="AC30" s="7">
        <f>SUMIFS(GQList,GIList,Table_ExternalData_1[[#This Row],[Item_key]],GDList,Table_ExternalData_1[[#Headers],[24]])</f>
        <v>0</v>
      </c>
      <c r="AD30" s="7">
        <f>SUMIFS(GQList,GIList,Table_ExternalData_1[[#This Row],[Item_key]],GDList,Table_ExternalData_1[[#Headers],[25]])</f>
        <v>0</v>
      </c>
      <c r="AE30" s="7">
        <f>SUMIFS(GQList,GIList,Table_ExternalData_1[[#This Row],[Item_key]],GDList,Table_ExternalData_1[[#Headers],[26]])</f>
        <v>0</v>
      </c>
      <c r="AF30" s="7">
        <f>SUMIFS(GQList,GIList,Table_ExternalData_1[[#This Row],[Item_key]],GDList,Table_ExternalData_1[[#Headers],[27]])</f>
        <v>0</v>
      </c>
      <c r="AG30" s="7">
        <f>SUMIFS(GQList,GIList,Table_ExternalData_1[[#This Row],[Item_key]],GDList,Table_ExternalData_1[[#Headers],[28]])</f>
        <v>0</v>
      </c>
      <c r="AH30" s="7">
        <f>SUMIFS(GQList,GIList,Table_ExternalData_1[[#This Row],[Item_key]],GDList,Table_ExternalData_1[[#Headers],[29]])</f>
        <v>0</v>
      </c>
      <c r="AI30" s="7">
        <f>SUMIFS(GQList,GIList,Table_ExternalData_1[[#This Row],[Item_key]],GDList,Table_ExternalData_1[[#Headers],[30]])</f>
        <v>0</v>
      </c>
      <c r="AJ30" s="7">
        <f>SUMIFS(GQList,GIList,Table_ExternalData_1[[#This Row],[Item_key]],GDList,Table_ExternalData_1[[#Headers],[31]])</f>
        <v>2500</v>
      </c>
      <c r="AK30" s="7">
        <f>SUM(Table_ExternalData_1[[#This Row],[1]:[31]])</f>
        <v>2500</v>
      </c>
    </row>
    <row r="31" spans="1:37" ht="24" hidden="1">
      <c r="A31" s="3" t="s">
        <v>656</v>
      </c>
      <c r="B31" s="3" t="s">
        <v>1727</v>
      </c>
      <c r="C31" s="3" t="s">
        <v>1832</v>
      </c>
      <c r="D31" s="3" t="s">
        <v>1833</v>
      </c>
      <c r="E31" s="6" t="s">
        <v>1662</v>
      </c>
      <c r="F31" s="7">
        <f>SUMIFS(GQList,GIList,Table_ExternalData_1[[#This Row],[Item_key]],GDList,Table_ExternalData_1[[#Headers],[1]])</f>
        <v>0</v>
      </c>
      <c r="G31" s="7">
        <f>SUMIFS(GQList,GIList,Table_ExternalData_1[[#This Row],[Item_key]],GDList,Table_ExternalData_1[[#Headers],[2]])</f>
        <v>0</v>
      </c>
      <c r="H31" s="7">
        <f>SUMIFS(GQList,GIList,Table_ExternalData_1[[#This Row],[Item_key]],GDList,Table_ExternalData_1[[#Headers],[3]])</f>
        <v>0</v>
      </c>
      <c r="I31" s="7">
        <f>SUMIFS(GQList,GIList,Table_ExternalData_1[[#This Row],[Item_key]],GDList,Table_ExternalData_1[[#Headers],[4]])</f>
        <v>0</v>
      </c>
      <c r="J31" s="7">
        <f>SUMIFS(GQList,GIList,Table_ExternalData_1[[#This Row],[Item_key]],GDList,Table_ExternalData_1[[#Headers],[5]])</f>
        <v>0</v>
      </c>
      <c r="K31" s="7">
        <f>SUMIFS(GQList,GIList,Table_ExternalData_1[[#This Row],[Item_key]],GDList,Table_ExternalData_1[[#Headers],[6]])</f>
        <v>0</v>
      </c>
      <c r="L31" s="7">
        <f>SUMIFS(GQList,GIList,Table_ExternalData_1[[#This Row],[Item_key]],GDList,Table_ExternalData_1[[#Headers],[7]])</f>
        <v>0</v>
      </c>
      <c r="M31" s="7">
        <f>SUMIFS(GQList,GIList,Table_ExternalData_1[[#This Row],[Item_key]],GDList,Table_ExternalData_1[[#Headers],[8]])</f>
        <v>0</v>
      </c>
      <c r="N31" s="7">
        <f>SUMIFS(GQList,GIList,Table_ExternalData_1[[#This Row],[Item_key]],GDList,Table_ExternalData_1[[#Headers],[9]])</f>
        <v>0</v>
      </c>
      <c r="O31" s="7">
        <f>SUMIFS(GQList,GIList,Table_ExternalData_1[[#This Row],[Item_key]],GDList,Table_ExternalData_1[[#Headers],[10]])</f>
        <v>0</v>
      </c>
      <c r="P31" s="7">
        <f>SUMIFS(GQList,GIList,Table_ExternalData_1[[#This Row],[Item_key]],GDList,Table_ExternalData_1[[#Headers],[11]])</f>
        <v>0</v>
      </c>
      <c r="Q31" s="7">
        <f>SUMIFS(GQList,GIList,Table_ExternalData_1[[#This Row],[Item_key]],GDList,Table_ExternalData_1[[#Headers],[12]])</f>
        <v>0</v>
      </c>
      <c r="R31" s="7">
        <f>SUMIFS(GQList,GIList,Table_ExternalData_1[[#This Row],[Item_key]],GDList,Table_ExternalData_1[[#Headers],[13]])</f>
        <v>0</v>
      </c>
      <c r="S31" s="7">
        <f>SUMIFS(GQList,GIList,Table_ExternalData_1[[#This Row],[Item_key]],GDList,Table_ExternalData_1[[#Headers],[14]])</f>
        <v>0</v>
      </c>
      <c r="T31" s="7">
        <f>SUMIFS(GQList,GIList,Table_ExternalData_1[[#This Row],[Item_key]],GDList,Table_ExternalData_1[[#Headers],[15]])</f>
        <v>0</v>
      </c>
      <c r="U31" s="7">
        <f>SUMIFS(GQList,GIList,Table_ExternalData_1[[#This Row],[Item_key]],GDList,Table_ExternalData_1[[#Headers],[16]])</f>
        <v>0</v>
      </c>
      <c r="V31" s="7">
        <f>SUMIFS(GQList,GIList,Table_ExternalData_1[[#This Row],[Item_key]],GDList,Table_ExternalData_1[[#Headers],[17]])</f>
        <v>0</v>
      </c>
      <c r="W31" s="7">
        <f>SUMIFS(GQList,GIList,Table_ExternalData_1[[#This Row],[Item_key]],GDList,Table_ExternalData_1[[#Headers],[18]])</f>
        <v>0</v>
      </c>
      <c r="X31" s="7">
        <f>SUMIFS(GQList,GIList,Table_ExternalData_1[[#This Row],[Item_key]],GDList,Table_ExternalData_1[[#Headers],[19]])</f>
        <v>0</v>
      </c>
      <c r="Y31" s="7">
        <f>SUMIFS(GQList,GIList,Table_ExternalData_1[[#This Row],[Item_key]],GDList,Table_ExternalData_1[[#Headers],[20]])</f>
        <v>0</v>
      </c>
      <c r="Z31" s="7">
        <f>SUMIFS(GQList,GIList,Table_ExternalData_1[[#This Row],[Item_key]],GDList,Table_ExternalData_1[[#Headers],[21]])</f>
        <v>0</v>
      </c>
      <c r="AA31" s="7">
        <f>SUMIFS(GQList,GIList,Table_ExternalData_1[[#This Row],[Item_key]],GDList,Table_ExternalData_1[[#Headers],[22]])</f>
        <v>0</v>
      </c>
      <c r="AB31" s="7">
        <f>SUMIFS(GQList,GIList,Table_ExternalData_1[[#This Row],[Item_key]],GDList,Table_ExternalData_1[[#Headers],[23]])</f>
        <v>0</v>
      </c>
      <c r="AC31" s="7">
        <f>SUMIFS(GQList,GIList,Table_ExternalData_1[[#This Row],[Item_key]],GDList,Table_ExternalData_1[[#Headers],[24]])</f>
        <v>0</v>
      </c>
      <c r="AD31" s="7">
        <f>SUMIFS(GQList,GIList,Table_ExternalData_1[[#This Row],[Item_key]],GDList,Table_ExternalData_1[[#Headers],[25]])</f>
        <v>0</v>
      </c>
      <c r="AE31" s="7">
        <f>SUMIFS(GQList,GIList,Table_ExternalData_1[[#This Row],[Item_key]],GDList,Table_ExternalData_1[[#Headers],[26]])</f>
        <v>0</v>
      </c>
      <c r="AF31" s="7">
        <f>SUMIFS(GQList,GIList,Table_ExternalData_1[[#This Row],[Item_key]],GDList,Table_ExternalData_1[[#Headers],[27]])</f>
        <v>0</v>
      </c>
      <c r="AG31" s="7">
        <f>SUMIFS(GQList,GIList,Table_ExternalData_1[[#This Row],[Item_key]],GDList,Table_ExternalData_1[[#Headers],[28]])</f>
        <v>0</v>
      </c>
      <c r="AH31" s="7">
        <f>SUMIFS(GQList,GIList,Table_ExternalData_1[[#This Row],[Item_key]],GDList,Table_ExternalData_1[[#Headers],[29]])</f>
        <v>0</v>
      </c>
      <c r="AI31" s="7">
        <f>SUMIFS(GQList,GIList,Table_ExternalData_1[[#This Row],[Item_key]],GDList,Table_ExternalData_1[[#Headers],[30]])</f>
        <v>0</v>
      </c>
      <c r="AJ31" s="7">
        <f>SUMIFS(GQList,GIList,Table_ExternalData_1[[#This Row],[Item_key]],GDList,Table_ExternalData_1[[#Headers],[31]])</f>
        <v>1000</v>
      </c>
      <c r="AK31" s="7">
        <f>SUM(Table_ExternalData_1[[#This Row],[1]:[31]])</f>
        <v>1000</v>
      </c>
    </row>
    <row r="32" spans="1:37" ht="24" hidden="1">
      <c r="A32" s="3" t="s">
        <v>656</v>
      </c>
      <c r="B32" s="3" t="s">
        <v>360</v>
      </c>
      <c r="C32" s="3" t="s">
        <v>657</v>
      </c>
      <c r="D32" s="3" t="s">
        <v>658</v>
      </c>
      <c r="E32" s="6" t="s">
        <v>1662</v>
      </c>
      <c r="F32" s="7">
        <f>SUMIFS(GQList,GIList,Table_ExternalData_1[[#This Row],[Item_key]],GDList,Table_ExternalData_1[[#Headers],[1]])</f>
        <v>0</v>
      </c>
      <c r="G32" s="7">
        <f>SUMIFS(GQList,GIList,Table_ExternalData_1[[#This Row],[Item_key]],GDList,Table_ExternalData_1[[#Headers],[2]])</f>
        <v>0</v>
      </c>
      <c r="H32" s="7">
        <f>SUMIFS(GQList,GIList,Table_ExternalData_1[[#This Row],[Item_key]],GDList,Table_ExternalData_1[[#Headers],[3]])</f>
        <v>0</v>
      </c>
      <c r="I32" s="7">
        <f>SUMIFS(GQList,GIList,Table_ExternalData_1[[#This Row],[Item_key]],GDList,Table_ExternalData_1[[#Headers],[4]])</f>
        <v>0</v>
      </c>
      <c r="J32" s="7">
        <f>SUMIFS(GQList,GIList,Table_ExternalData_1[[#This Row],[Item_key]],GDList,Table_ExternalData_1[[#Headers],[5]])</f>
        <v>0</v>
      </c>
      <c r="K32" s="7">
        <f>SUMIFS(GQList,GIList,Table_ExternalData_1[[#This Row],[Item_key]],GDList,Table_ExternalData_1[[#Headers],[6]])</f>
        <v>0</v>
      </c>
      <c r="L32" s="7">
        <f>SUMIFS(GQList,GIList,Table_ExternalData_1[[#This Row],[Item_key]],GDList,Table_ExternalData_1[[#Headers],[7]])</f>
        <v>0</v>
      </c>
      <c r="M32" s="7">
        <f>SUMIFS(GQList,GIList,Table_ExternalData_1[[#This Row],[Item_key]],GDList,Table_ExternalData_1[[#Headers],[8]])</f>
        <v>0</v>
      </c>
      <c r="N32" s="7">
        <f>SUMIFS(GQList,GIList,Table_ExternalData_1[[#This Row],[Item_key]],GDList,Table_ExternalData_1[[#Headers],[9]])</f>
        <v>0</v>
      </c>
      <c r="O32" s="7">
        <f>SUMIFS(GQList,GIList,Table_ExternalData_1[[#This Row],[Item_key]],GDList,Table_ExternalData_1[[#Headers],[10]])</f>
        <v>0</v>
      </c>
      <c r="P32" s="7">
        <f>SUMIFS(GQList,GIList,Table_ExternalData_1[[#This Row],[Item_key]],GDList,Table_ExternalData_1[[#Headers],[11]])</f>
        <v>0</v>
      </c>
      <c r="Q32" s="7">
        <f>SUMIFS(GQList,GIList,Table_ExternalData_1[[#This Row],[Item_key]],GDList,Table_ExternalData_1[[#Headers],[12]])</f>
        <v>0</v>
      </c>
      <c r="R32" s="7">
        <f>SUMIFS(GQList,GIList,Table_ExternalData_1[[#This Row],[Item_key]],GDList,Table_ExternalData_1[[#Headers],[13]])</f>
        <v>0</v>
      </c>
      <c r="S32" s="7">
        <f>SUMIFS(GQList,GIList,Table_ExternalData_1[[#This Row],[Item_key]],GDList,Table_ExternalData_1[[#Headers],[14]])</f>
        <v>250</v>
      </c>
      <c r="T32" s="7">
        <f>SUMIFS(GQList,GIList,Table_ExternalData_1[[#This Row],[Item_key]],GDList,Table_ExternalData_1[[#Headers],[15]])</f>
        <v>0</v>
      </c>
      <c r="U32" s="7">
        <f>SUMIFS(GQList,GIList,Table_ExternalData_1[[#This Row],[Item_key]],GDList,Table_ExternalData_1[[#Headers],[16]])</f>
        <v>0</v>
      </c>
      <c r="V32" s="7">
        <f>SUMIFS(GQList,GIList,Table_ExternalData_1[[#This Row],[Item_key]],GDList,Table_ExternalData_1[[#Headers],[17]])</f>
        <v>0</v>
      </c>
      <c r="W32" s="7">
        <f>SUMIFS(GQList,GIList,Table_ExternalData_1[[#This Row],[Item_key]],GDList,Table_ExternalData_1[[#Headers],[18]])</f>
        <v>0</v>
      </c>
      <c r="X32" s="7">
        <f>SUMIFS(GQList,GIList,Table_ExternalData_1[[#This Row],[Item_key]],GDList,Table_ExternalData_1[[#Headers],[19]])</f>
        <v>0</v>
      </c>
      <c r="Y32" s="7">
        <f>SUMIFS(GQList,GIList,Table_ExternalData_1[[#This Row],[Item_key]],GDList,Table_ExternalData_1[[#Headers],[20]])</f>
        <v>0</v>
      </c>
      <c r="Z32" s="7">
        <f>SUMIFS(GQList,GIList,Table_ExternalData_1[[#This Row],[Item_key]],GDList,Table_ExternalData_1[[#Headers],[21]])</f>
        <v>0</v>
      </c>
      <c r="AA32" s="7">
        <f>SUMIFS(GQList,GIList,Table_ExternalData_1[[#This Row],[Item_key]],GDList,Table_ExternalData_1[[#Headers],[22]])</f>
        <v>0</v>
      </c>
      <c r="AB32" s="7">
        <f>SUMIFS(GQList,GIList,Table_ExternalData_1[[#This Row],[Item_key]],GDList,Table_ExternalData_1[[#Headers],[23]])</f>
        <v>0</v>
      </c>
      <c r="AC32" s="7">
        <f>SUMIFS(GQList,GIList,Table_ExternalData_1[[#This Row],[Item_key]],GDList,Table_ExternalData_1[[#Headers],[24]])</f>
        <v>0</v>
      </c>
      <c r="AD32" s="7">
        <f>SUMIFS(GQList,GIList,Table_ExternalData_1[[#This Row],[Item_key]],GDList,Table_ExternalData_1[[#Headers],[25]])</f>
        <v>0</v>
      </c>
      <c r="AE32" s="7">
        <f>SUMIFS(GQList,GIList,Table_ExternalData_1[[#This Row],[Item_key]],GDList,Table_ExternalData_1[[#Headers],[26]])</f>
        <v>0</v>
      </c>
      <c r="AF32" s="7">
        <f>SUMIFS(GQList,GIList,Table_ExternalData_1[[#This Row],[Item_key]],GDList,Table_ExternalData_1[[#Headers],[27]])</f>
        <v>0</v>
      </c>
      <c r="AG32" s="7">
        <f>SUMIFS(GQList,GIList,Table_ExternalData_1[[#This Row],[Item_key]],GDList,Table_ExternalData_1[[#Headers],[28]])</f>
        <v>0</v>
      </c>
      <c r="AH32" s="7">
        <f>SUMIFS(GQList,GIList,Table_ExternalData_1[[#This Row],[Item_key]],GDList,Table_ExternalData_1[[#Headers],[29]])</f>
        <v>0</v>
      </c>
      <c r="AI32" s="7">
        <f>SUMIFS(GQList,GIList,Table_ExternalData_1[[#This Row],[Item_key]],GDList,Table_ExternalData_1[[#Headers],[30]])</f>
        <v>0</v>
      </c>
      <c r="AJ32" s="7">
        <f>SUMIFS(GQList,GIList,Table_ExternalData_1[[#This Row],[Item_key]],GDList,Table_ExternalData_1[[#Headers],[31]])</f>
        <v>0</v>
      </c>
      <c r="AK32" s="7">
        <f>SUM(Table_ExternalData_1[[#This Row],[1]:[31]])</f>
        <v>250</v>
      </c>
    </row>
    <row r="33" spans="1:37" ht="24" hidden="1">
      <c r="A33" s="3" t="s">
        <v>656</v>
      </c>
      <c r="B33" s="3" t="s">
        <v>361</v>
      </c>
      <c r="C33" s="3" t="s">
        <v>659</v>
      </c>
      <c r="D33" s="3" t="s">
        <v>660</v>
      </c>
      <c r="E33" s="6" t="s">
        <v>1662</v>
      </c>
      <c r="F33" s="7">
        <f>SUMIFS(GQList,GIList,Table_ExternalData_1[[#This Row],[Item_key]],GDList,Table_ExternalData_1[[#Headers],[1]])</f>
        <v>0</v>
      </c>
      <c r="G33" s="7">
        <f>SUMIFS(GQList,GIList,Table_ExternalData_1[[#This Row],[Item_key]],GDList,Table_ExternalData_1[[#Headers],[2]])</f>
        <v>0</v>
      </c>
      <c r="H33" s="7">
        <f>SUMIFS(GQList,GIList,Table_ExternalData_1[[#This Row],[Item_key]],GDList,Table_ExternalData_1[[#Headers],[3]])</f>
        <v>0</v>
      </c>
      <c r="I33" s="7">
        <f>SUMIFS(GQList,GIList,Table_ExternalData_1[[#This Row],[Item_key]],GDList,Table_ExternalData_1[[#Headers],[4]])</f>
        <v>0</v>
      </c>
      <c r="J33" s="7">
        <f>SUMIFS(GQList,GIList,Table_ExternalData_1[[#This Row],[Item_key]],GDList,Table_ExternalData_1[[#Headers],[5]])</f>
        <v>0</v>
      </c>
      <c r="K33" s="7">
        <f>SUMIFS(GQList,GIList,Table_ExternalData_1[[#This Row],[Item_key]],GDList,Table_ExternalData_1[[#Headers],[6]])</f>
        <v>0</v>
      </c>
      <c r="L33" s="7">
        <f>SUMIFS(GQList,GIList,Table_ExternalData_1[[#This Row],[Item_key]],GDList,Table_ExternalData_1[[#Headers],[7]])</f>
        <v>0</v>
      </c>
      <c r="M33" s="7">
        <f>SUMIFS(GQList,GIList,Table_ExternalData_1[[#This Row],[Item_key]],GDList,Table_ExternalData_1[[#Headers],[8]])</f>
        <v>0</v>
      </c>
      <c r="N33" s="7">
        <f>SUMIFS(GQList,GIList,Table_ExternalData_1[[#This Row],[Item_key]],GDList,Table_ExternalData_1[[#Headers],[9]])</f>
        <v>0</v>
      </c>
      <c r="O33" s="7">
        <f>SUMIFS(GQList,GIList,Table_ExternalData_1[[#This Row],[Item_key]],GDList,Table_ExternalData_1[[#Headers],[10]])</f>
        <v>0</v>
      </c>
      <c r="P33" s="7">
        <f>SUMIFS(GQList,GIList,Table_ExternalData_1[[#This Row],[Item_key]],GDList,Table_ExternalData_1[[#Headers],[11]])</f>
        <v>0</v>
      </c>
      <c r="Q33" s="7">
        <f>SUMIFS(GQList,GIList,Table_ExternalData_1[[#This Row],[Item_key]],GDList,Table_ExternalData_1[[#Headers],[12]])</f>
        <v>0</v>
      </c>
      <c r="R33" s="7">
        <f>SUMIFS(GQList,GIList,Table_ExternalData_1[[#This Row],[Item_key]],GDList,Table_ExternalData_1[[#Headers],[13]])</f>
        <v>0</v>
      </c>
      <c r="S33" s="7">
        <f>SUMIFS(GQList,GIList,Table_ExternalData_1[[#This Row],[Item_key]],GDList,Table_ExternalData_1[[#Headers],[14]])</f>
        <v>250</v>
      </c>
      <c r="T33" s="7">
        <f>SUMIFS(GQList,GIList,Table_ExternalData_1[[#This Row],[Item_key]],GDList,Table_ExternalData_1[[#Headers],[15]])</f>
        <v>0</v>
      </c>
      <c r="U33" s="7">
        <f>SUMIFS(GQList,GIList,Table_ExternalData_1[[#This Row],[Item_key]],GDList,Table_ExternalData_1[[#Headers],[16]])</f>
        <v>0</v>
      </c>
      <c r="V33" s="7">
        <f>SUMIFS(GQList,GIList,Table_ExternalData_1[[#This Row],[Item_key]],GDList,Table_ExternalData_1[[#Headers],[17]])</f>
        <v>0</v>
      </c>
      <c r="W33" s="7">
        <f>SUMIFS(GQList,GIList,Table_ExternalData_1[[#This Row],[Item_key]],GDList,Table_ExternalData_1[[#Headers],[18]])</f>
        <v>0</v>
      </c>
      <c r="X33" s="7">
        <f>SUMIFS(GQList,GIList,Table_ExternalData_1[[#This Row],[Item_key]],GDList,Table_ExternalData_1[[#Headers],[19]])</f>
        <v>0</v>
      </c>
      <c r="Y33" s="7">
        <f>SUMIFS(GQList,GIList,Table_ExternalData_1[[#This Row],[Item_key]],GDList,Table_ExternalData_1[[#Headers],[20]])</f>
        <v>0</v>
      </c>
      <c r="Z33" s="7">
        <f>SUMIFS(GQList,GIList,Table_ExternalData_1[[#This Row],[Item_key]],GDList,Table_ExternalData_1[[#Headers],[21]])</f>
        <v>0</v>
      </c>
      <c r="AA33" s="7">
        <f>SUMIFS(GQList,GIList,Table_ExternalData_1[[#This Row],[Item_key]],GDList,Table_ExternalData_1[[#Headers],[22]])</f>
        <v>0</v>
      </c>
      <c r="AB33" s="7">
        <f>SUMIFS(GQList,GIList,Table_ExternalData_1[[#This Row],[Item_key]],GDList,Table_ExternalData_1[[#Headers],[23]])</f>
        <v>0</v>
      </c>
      <c r="AC33" s="7">
        <f>SUMIFS(GQList,GIList,Table_ExternalData_1[[#This Row],[Item_key]],GDList,Table_ExternalData_1[[#Headers],[24]])</f>
        <v>0</v>
      </c>
      <c r="AD33" s="7">
        <f>SUMIFS(GQList,GIList,Table_ExternalData_1[[#This Row],[Item_key]],GDList,Table_ExternalData_1[[#Headers],[25]])</f>
        <v>0</v>
      </c>
      <c r="AE33" s="7">
        <f>SUMIFS(GQList,GIList,Table_ExternalData_1[[#This Row],[Item_key]],GDList,Table_ExternalData_1[[#Headers],[26]])</f>
        <v>0</v>
      </c>
      <c r="AF33" s="7">
        <f>SUMIFS(GQList,GIList,Table_ExternalData_1[[#This Row],[Item_key]],GDList,Table_ExternalData_1[[#Headers],[27]])</f>
        <v>0</v>
      </c>
      <c r="AG33" s="7">
        <f>SUMIFS(GQList,GIList,Table_ExternalData_1[[#This Row],[Item_key]],GDList,Table_ExternalData_1[[#Headers],[28]])</f>
        <v>0</v>
      </c>
      <c r="AH33" s="7">
        <f>SUMIFS(GQList,GIList,Table_ExternalData_1[[#This Row],[Item_key]],GDList,Table_ExternalData_1[[#Headers],[29]])</f>
        <v>0</v>
      </c>
      <c r="AI33" s="7">
        <f>SUMIFS(GQList,GIList,Table_ExternalData_1[[#This Row],[Item_key]],GDList,Table_ExternalData_1[[#Headers],[30]])</f>
        <v>0</v>
      </c>
      <c r="AJ33" s="7">
        <f>SUMIFS(GQList,GIList,Table_ExternalData_1[[#This Row],[Item_key]],GDList,Table_ExternalData_1[[#Headers],[31]])</f>
        <v>0</v>
      </c>
      <c r="AK33" s="7">
        <f>SUM(Table_ExternalData_1[[#This Row],[1]:[31]])</f>
        <v>250</v>
      </c>
    </row>
    <row r="34" spans="1:37" ht="24" hidden="1">
      <c r="A34" s="3" t="s">
        <v>656</v>
      </c>
      <c r="B34" s="3" t="s">
        <v>362</v>
      </c>
      <c r="C34" s="3" t="s">
        <v>661</v>
      </c>
      <c r="D34" s="3" t="s">
        <v>662</v>
      </c>
      <c r="E34" s="6" t="s">
        <v>1662</v>
      </c>
      <c r="F34" s="7">
        <f>SUMIFS(GQList,GIList,Table_ExternalData_1[[#This Row],[Item_key]],GDList,Table_ExternalData_1[[#Headers],[1]])</f>
        <v>0</v>
      </c>
      <c r="G34" s="7">
        <f>SUMIFS(GQList,GIList,Table_ExternalData_1[[#This Row],[Item_key]],GDList,Table_ExternalData_1[[#Headers],[2]])</f>
        <v>0</v>
      </c>
      <c r="H34" s="7">
        <f>SUMIFS(GQList,GIList,Table_ExternalData_1[[#This Row],[Item_key]],GDList,Table_ExternalData_1[[#Headers],[3]])</f>
        <v>0</v>
      </c>
      <c r="I34" s="7">
        <f>SUMIFS(GQList,GIList,Table_ExternalData_1[[#This Row],[Item_key]],GDList,Table_ExternalData_1[[#Headers],[4]])</f>
        <v>0</v>
      </c>
      <c r="J34" s="7">
        <f>SUMIFS(GQList,GIList,Table_ExternalData_1[[#This Row],[Item_key]],GDList,Table_ExternalData_1[[#Headers],[5]])</f>
        <v>0</v>
      </c>
      <c r="K34" s="7">
        <f>SUMIFS(GQList,GIList,Table_ExternalData_1[[#This Row],[Item_key]],GDList,Table_ExternalData_1[[#Headers],[6]])</f>
        <v>0</v>
      </c>
      <c r="L34" s="7">
        <f>SUMIFS(GQList,GIList,Table_ExternalData_1[[#This Row],[Item_key]],GDList,Table_ExternalData_1[[#Headers],[7]])</f>
        <v>0</v>
      </c>
      <c r="M34" s="7">
        <f>SUMIFS(GQList,GIList,Table_ExternalData_1[[#This Row],[Item_key]],GDList,Table_ExternalData_1[[#Headers],[8]])</f>
        <v>0</v>
      </c>
      <c r="N34" s="7">
        <f>SUMIFS(GQList,GIList,Table_ExternalData_1[[#This Row],[Item_key]],GDList,Table_ExternalData_1[[#Headers],[9]])</f>
        <v>0</v>
      </c>
      <c r="O34" s="7">
        <f>SUMIFS(GQList,GIList,Table_ExternalData_1[[#This Row],[Item_key]],GDList,Table_ExternalData_1[[#Headers],[10]])</f>
        <v>0</v>
      </c>
      <c r="P34" s="7">
        <f>SUMIFS(GQList,GIList,Table_ExternalData_1[[#This Row],[Item_key]],GDList,Table_ExternalData_1[[#Headers],[11]])</f>
        <v>0</v>
      </c>
      <c r="Q34" s="7">
        <f>SUMIFS(GQList,GIList,Table_ExternalData_1[[#This Row],[Item_key]],GDList,Table_ExternalData_1[[#Headers],[12]])</f>
        <v>0</v>
      </c>
      <c r="R34" s="7">
        <f>SUMIFS(GQList,GIList,Table_ExternalData_1[[#This Row],[Item_key]],GDList,Table_ExternalData_1[[#Headers],[13]])</f>
        <v>0</v>
      </c>
      <c r="S34" s="7">
        <f>SUMIFS(GQList,GIList,Table_ExternalData_1[[#This Row],[Item_key]],GDList,Table_ExternalData_1[[#Headers],[14]])</f>
        <v>50</v>
      </c>
      <c r="T34" s="7">
        <f>SUMIFS(GQList,GIList,Table_ExternalData_1[[#This Row],[Item_key]],GDList,Table_ExternalData_1[[#Headers],[15]])</f>
        <v>0</v>
      </c>
      <c r="U34" s="7">
        <f>SUMIFS(GQList,GIList,Table_ExternalData_1[[#This Row],[Item_key]],GDList,Table_ExternalData_1[[#Headers],[16]])</f>
        <v>0</v>
      </c>
      <c r="V34" s="7">
        <f>SUMIFS(GQList,GIList,Table_ExternalData_1[[#This Row],[Item_key]],GDList,Table_ExternalData_1[[#Headers],[17]])</f>
        <v>0</v>
      </c>
      <c r="W34" s="7">
        <f>SUMIFS(GQList,GIList,Table_ExternalData_1[[#This Row],[Item_key]],GDList,Table_ExternalData_1[[#Headers],[18]])</f>
        <v>0</v>
      </c>
      <c r="X34" s="7">
        <f>SUMIFS(GQList,GIList,Table_ExternalData_1[[#This Row],[Item_key]],GDList,Table_ExternalData_1[[#Headers],[19]])</f>
        <v>0</v>
      </c>
      <c r="Y34" s="7">
        <f>SUMIFS(GQList,GIList,Table_ExternalData_1[[#This Row],[Item_key]],GDList,Table_ExternalData_1[[#Headers],[20]])</f>
        <v>0</v>
      </c>
      <c r="Z34" s="7">
        <f>SUMIFS(GQList,GIList,Table_ExternalData_1[[#This Row],[Item_key]],GDList,Table_ExternalData_1[[#Headers],[21]])</f>
        <v>0</v>
      </c>
      <c r="AA34" s="7">
        <f>SUMIFS(GQList,GIList,Table_ExternalData_1[[#This Row],[Item_key]],GDList,Table_ExternalData_1[[#Headers],[22]])</f>
        <v>0</v>
      </c>
      <c r="AB34" s="7">
        <f>SUMIFS(GQList,GIList,Table_ExternalData_1[[#This Row],[Item_key]],GDList,Table_ExternalData_1[[#Headers],[23]])</f>
        <v>0</v>
      </c>
      <c r="AC34" s="7">
        <f>SUMIFS(GQList,GIList,Table_ExternalData_1[[#This Row],[Item_key]],GDList,Table_ExternalData_1[[#Headers],[24]])</f>
        <v>0</v>
      </c>
      <c r="AD34" s="7">
        <f>SUMIFS(GQList,GIList,Table_ExternalData_1[[#This Row],[Item_key]],GDList,Table_ExternalData_1[[#Headers],[25]])</f>
        <v>0</v>
      </c>
      <c r="AE34" s="7">
        <f>SUMIFS(GQList,GIList,Table_ExternalData_1[[#This Row],[Item_key]],GDList,Table_ExternalData_1[[#Headers],[26]])</f>
        <v>0</v>
      </c>
      <c r="AF34" s="7">
        <f>SUMIFS(GQList,GIList,Table_ExternalData_1[[#This Row],[Item_key]],GDList,Table_ExternalData_1[[#Headers],[27]])</f>
        <v>0</v>
      </c>
      <c r="AG34" s="7">
        <f>SUMIFS(GQList,GIList,Table_ExternalData_1[[#This Row],[Item_key]],GDList,Table_ExternalData_1[[#Headers],[28]])</f>
        <v>0</v>
      </c>
      <c r="AH34" s="7">
        <f>SUMIFS(GQList,GIList,Table_ExternalData_1[[#This Row],[Item_key]],GDList,Table_ExternalData_1[[#Headers],[29]])</f>
        <v>0</v>
      </c>
      <c r="AI34" s="7">
        <f>SUMIFS(GQList,GIList,Table_ExternalData_1[[#This Row],[Item_key]],GDList,Table_ExternalData_1[[#Headers],[30]])</f>
        <v>0</v>
      </c>
      <c r="AJ34" s="7">
        <f>SUMIFS(GQList,GIList,Table_ExternalData_1[[#This Row],[Item_key]],GDList,Table_ExternalData_1[[#Headers],[31]])</f>
        <v>0</v>
      </c>
      <c r="AK34" s="7">
        <f>SUM(Table_ExternalData_1[[#This Row],[1]:[31]])</f>
        <v>50</v>
      </c>
    </row>
    <row r="35" spans="1:37" ht="24" hidden="1">
      <c r="A35" s="3" t="s">
        <v>656</v>
      </c>
      <c r="B35" s="3" t="s">
        <v>363</v>
      </c>
      <c r="C35" s="3" t="s">
        <v>663</v>
      </c>
      <c r="D35" s="3" t="s">
        <v>664</v>
      </c>
      <c r="E35" s="6" t="s">
        <v>1662</v>
      </c>
      <c r="F35" s="7">
        <f>SUMIFS(GQList,GIList,Table_ExternalData_1[[#This Row],[Item_key]],GDList,Table_ExternalData_1[[#Headers],[1]])</f>
        <v>0</v>
      </c>
      <c r="G35" s="7">
        <f>SUMIFS(GQList,GIList,Table_ExternalData_1[[#This Row],[Item_key]],GDList,Table_ExternalData_1[[#Headers],[2]])</f>
        <v>0</v>
      </c>
      <c r="H35" s="7">
        <f>SUMIFS(GQList,GIList,Table_ExternalData_1[[#This Row],[Item_key]],GDList,Table_ExternalData_1[[#Headers],[3]])</f>
        <v>0</v>
      </c>
      <c r="I35" s="7">
        <f>SUMIFS(GQList,GIList,Table_ExternalData_1[[#This Row],[Item_key]],GDList,Table_ExternalData_1[[#Headers],[4]])</f>
        <v>0</v>
      </c>
      <c r="J35" s="7">
        <f>SUMIFS(GQList,GIList,Table_ExternalData_1[[#This Row],[Item_key]],GDList,Table_ExternalData_1[[#Headers],[5]])</f>
        <v>0</v>
      </c>
      <c r="K35" s="7">
        <f>SUMIFS(GQList,GIList,Table_ExternalData_1[[#This Row],[Item_key]],GDList,Table_ExternalData_1[[#Headers],[6]])</f>
        <v>0</v>
      </c>
      <c r="L35" s="7">
        <f>SUMIFS(GQList,GIList,Table_ExternalData_1[[#This Row],[Item_key]],GDList,Table_ExternalData_1[[#Headers],[7]])</f>
        <v>0</v>
      </c>
      <c r="M35" s="7">
        <f>SUMIFS(GQList,GIList,Table_ExternalData_1[[#This Row],[Item_key]],GDList,Table_ExternalData_1[[#Headers],[8]])</f>
        <v>0</v>
      </c>
      <c r="N35" s="7">
        <f>SUMIFS(GQList,GIList,Table_ExternalData_1[[#This Row],[Item_key]],GDList,Table_ExternalData_1[[#Headers],[9]])</f>
        <v>0</v>
      </c>
      <c r="O35" s="7">
        <f>SUMIFS(GQList,GIList,Table_ExternalData_1[[#This Row],[Item_key]],GDList,Table_ExternalData_1[[#Headers],[10]])</f>
        <v>0</v>
      </c>
      <c r="P35" s="7">
        <f>SUMIFS(GQList,GIList,Table_ExternalData_1[[#This Row],[Item_key]],GDList,Table_ExternalData_1[[#Headers],[11]])</f>
        <v>0</v>
      </c>
      <c r="Q35" s="7">
        <f>SUMIFS(GQList,GIList,Table_ExternalData_1[[#This Row],[Item_key]],GDList,Table_ExternalData_1[[#Headers],[12]])</f>
        <v>0</v>
      </c>
      <c r="R35" s="7">
        <f>SUMIFS(GQList,GIList,Table_ExternalData_1[[#This Row],[Item_key]],GDList,Table_ExternalData_1[[#Headers],[13]])</f>
        <v>0</v>
      </c>
      <c r="S35" s="7">
        <f>SUMIFS(GQList,GIList,Table_ExternalData_1[[#This Row],[Item_key]],GDList,Table_ExternalData_1[[#Headers],[14]])</f>
        <v>50</v>
      </c>
      <c r="T35" s="7">
        <f>SUMIFS(GQList,GIList,Table_ExternalData_1[[#This Row],[Item_key]],GDList,Table_ExternalData_1[[#Headers],[15]])</f>
        <v>0</v>
      </c>
      <c r="U35" s="7">
        <f>SUMIFS(GQList,GIList,Table_ExternalData_1[[#This Row],[Item_key]],GDList,Table_ExternalData_1[[#Headers],[16]])</f>
        <v>0</v>
      </c>
      <c r="V35" s="7">
        <f>SUMIFS(GQList,GIList,Table_ExternalData_1[[#This Row],[Item_key]],GDList,Table_ExternalData_1[[#Headers],[17]])</f>
        <v>0</v>
      </c>
      <c r="W35" s="7">
        <f>SUMIFS(GQList,GIList,Table_ExternalData_1[[#This Row],[Item_key]],GDList,Table_ExternalData_1[[#Headers],[18]])</f>
        <v>0</v>
      </c>
      <c r="X35" s="7">
        <f>SUMIFS(GQList,GIList,Table_ExternalData_1[[#This Row],[Item_key]],GDList,Table_ExternalData_1[[#Headers],[19]])</f>
        <v>0</v>
      </c>
      <c r="Y35" s="7">
        <f>SUMIFS(GQList,GIList,Table_ExternalData_1[[#This Row],[Item_key]],GDList,Table_ExternalData_1[[#Headers],[20]])</f>
        <v>0</v>
      </c>
      <c r="Z35" s="7">
        <f>SUMIFS(GQList,GIList,Table_ExternalData_1[[#This Row],[Item_key]],GDList,Table_ExternalData_1[[#Headers],[21]])</f>
        <v>0</v>
      </c>
      <c r="AA35" s="7">
        <f>SUMIFS(GQList,GIList,Table_ExternalData_1[[#This Row],[Item_key]],GDList,Table_ExternalData_1[[#Headers],[22]])</f>
        <v>0</v>
      </c>
      <c r="AB35" s="7">
        <f>SUMIFS(GQList,GIList,Table_ExternalData_1[[#This Row],[Item_key]],GDList,Table_ExternalData_1[[#Headers],[23]])</f>
        <v>0</v>
      </c>
      <c r="AC35" s="7">
        <f>SUMIFS(GQList,GIList,Table_ExternalData_1[[#This Row],[Item_key]],GDList,Table_ExternalData_1[[#Headers],[24]])</f>
        <v>0</v>
      </c>
      <c r="AD35" s="7">
        <f>SUMIFS(GQList,GIList,Table_ExternalData_1[[#This Row],[Item_key]],GDList,Table_ExternalData_1[[#Headers],[25]])</f>
        <v>0</v>
      </c>
      <c r="AE35" s="7">
        <f>SUMIFS(GQList,GIList,Table_ExternalData_1[[#This Row],[Item_key]],GDList,Table_ExternalData_1[[#Headers],[26]])</f>
        <v>0</v>
      </c>
      <c r="AF35" s="7">
        <f>SUMIFS(GQList,GIList,Table_ExternalData_1[[#This Row],[Item_key]],GDList,Table_ExternalData_1[[#Headers],[27]])</f>
        <v>0</v>
      </c>
      <c r="AG35" s="7">
        <f>SUMIFS(GQList,GIList,Table_ExternalData_1[[#This Row],[Item_key]],GDList,Table_ExternalData_1[[#Headers],[28]])</f>
        <v>0</v>
      </c>
      <c r="AH35" s="7">
        <f>SUMIFS(GQList,GIList,Table_ExternalData_1[[#This Row],[Item_key]],GDList,Table_ExternalData_1[[#Headers],[29]])</f>
        <v>0</v>
      </c>
      <c r="AI35" s="7">
        <f>SUMIFS(GQList,GIList,Table_ExternalData_1[[#This Row],[Item_key]],GDList,Table_ExternalData_1[[#Headers],[30]])</f>
        <v>0</v>
      </c>
      <c r="AJ35" s="7">
        <f>SUMIFS(GQList,GIList,Table_ExternalData_1[[#This Row],[Item_key]],GDList,Table_ExternalData_1[[#Headers],[31]])</f>
        <v>0</v>
      </c>
      <c r="AK35" s="7">
        <f>SUM(Table_ExternalData_1[[#This Row],[1]:[31]])</f>
        <v>50</v>
      </c>
    </row>
    <row r="36" spans="1:37" ht="36" hidden="1">
      <c r="A36" s="3" t="s">
        <v>667</v>
      </c>
      <c r="B36" s="3" t="s">
        <v>351</v>
      </c>
      <c r="C36" s="3" t="s">
        <v>668</v>
      </c>
      <c r="D36" s="3" t="s">
        <v>669</v>
      </c>
      <c r="E36" s="6" t="s">
        <v>1662</v>
      </c>
      <c r="F36" s="7">
        <f>SUMIFS(GQList,GIList,Table_ExternalData_1[[#This Row],[Item_key]],GDList,Table_ExternalData_1[[#Headers],[1]])</f>
        <v>0</v>
      </c>
      <c r="G36" s="7">
        <f>SUMIFS(GQList,GIList,Table_ExternalData_1[[#This Row],[Item_key]],GDList,Table_ExternalData_1[[#Headers],[2]])</f>
        <v>0</v>
      </c>
      <c r="H36" s="7">
        <f>SUMIFS(GQList,GIList,Table_ExternalData_1[[#This Row],[Item_key]],GDList,Table_ExternalData_1[[#Headers],[3]])</f>
        <v>0</v>
      </c>
      <c r="I36" s="7">
        <f>SUMIFS(GQList,GIList,Table_ExternalData_1[[#This Row],[Item_key]],GDList,Table_ExternalData_1[[#Headers],[4]])</f>
        <v>0</v>
      </c>
      <c r="J36" s="7">
        <f>SUMIFS(GQList,GIList,Table_ExternalData_1[[#This Row],[Item_key]],GDList,Table_ExternalData_1[[#Headers],[5]])</f>
        <v>0</v>
      </c>
      <c r="K36" s="7">
        <f>SUMIFS(GQList,GIList,Table_ExternalData_1[[#This Row],[Item_key]],GDList,Table_ExternalData_1[[#Headers],[6]])</f>
        <v>0</v>
      </c>
      <c r="L36" s="7">
        <f>SUMIFS(GQList,GIList,Table_ExternalData_1[[#This Row],[Item_key]],GDList,Table_ExternalData_1[[#Headers],[7]])</f>
        <v>0</v>
      </c>
      <c r="M36" s="7">
        <f>SUMIFS(GQList,GIList,Table_ExternalData_1[[#This Row],[Item_key]],GDList,Table_ExternalData_1[[#Headers],[8]])</f>
        <v>0</v>
      </c>
      <c r="N36" s="7">
        <f>SUMIFS(GQList,GIList,Table_ExternalData_1[[#This Row],[Item_key]],GDList,Table_ExternalData_1[[#Headers],[9]])</f>
        <v>0</v>
      </c>
      <c r="O36" s="7">
        <f>SUMIFS(GQList,GIList,Table_ExternalData_1[[#This Row],[Item_key]],GDList,Table_ExternalData_1[[#Headers],[10]])</f>
        <v>0</v>
      </c>
      <c r="P36" s="7">
        <f>SUMIFS(GQList,GIList,Table_ExternalData_1[[#This Row],[Item_key]],GDList,Table_ExternalData_1[[#Headers],[11]])</f>
        <v>0</v>
      </c>
      <c r="Q36" s="7">
        <f>SUMIFS(GQList,GIList,Table_ExternalData_1[[#This Row],[Item_key]],GDList,Table_ExternalData_1[[#Headers],[12]])</f>
        <v>0</v>
      </c>
      <c r="R36" s="7">
        <f>SUMIFS(GQList,GIList,Table_ExternalData_1[[#This Row],[Item_key]],GDList,Table_ExternalData_1[[#Headers],[13]])</f>
        <v>0</v>
      </c>
      <c r="S36" s="7">
        <f>SUMIFS(GQList,GIList,Table_ExternalData_1[[#This Row],[Item_key]],GDList,Table_ExternalData_1[[#Headers],[14]])</f>
        <v>250</v>
      </c>
      <c r="T36" s="7">
        <f>SUMIFS(GQList,GIList,Table_ExternalData_1[[#This Row],[Item_key]],GDList,Table_ExternalData_1[[#Headers],[15]])</f>
        <v>0</v>
      </c>
      <c r="U36" s="7">
        <f>SUMIFS(GQList,GIList,Table_ExternalData_1[[#This Row],[Item_key]],GDList,Table_ExternalData_1[[#Headers],[16]])</f>
        <v>0</v>
      </c>
      <c r="V36" s="7">
        <f>SUMIFS(GQList,GIList,Table_ExternalData_1[[#This Row],[Item_key]],GDList,Table_ExternalData_1[[#Headers],[17]])</f>
        <v>0</v>
      </c>
      <c r="W36" s="7">
        <f>SUMIFS(GQList,GIList,Table_ExternalData_1[[#This Row],[Item_key]],GDList,Table_ExternalData_1[[#Headers],[18]])</f>
        <v>0</v>
      </c>
      <c r="X36" s="7">
        <f>SUMIFS(GQList,GIList,Table_ExternalData_1[[#This Row],[Item_key]],GDList,Table_ExternalData_1[[#Headers],[19]])</f>
        <v>0</v>
      </c>
      <c r="Y36" s="7">
        <f>SUMIFS(GQList,GIList,Table_ExternalData_1[[#This Row],[Item_key]],GDList,Table_ExternalData_1[[#Headers],[20]])</f>
        <v>0</v>
      </c>
      <c r="Z36" s="7">
        <f>SUMIFS(GQList,GIList,Table_ExternalData_1[[#This Row],[Item_key]],GDList,Table_ExternalData_1[[#Headers],[21]])</f>
        <v>0</v>
      </c>
      <c r="AA36" s="7">
        <f>SUMIFS(GQList,GIList,Table_ExternalData_1[[#This Row],[Item_key]],GDList,Table_ExternalData_1[[#Headers],[22]])</f>
        <v>0</v>
      </c>
      <c r="AB36" s="7">
        <f>SUMIFS(GQList,GIList,Table_ExternalData_1[[#This Row],[Item_key]],GDList,Table_ExternalData_1[[#Headers],[23]])</f>
        <v>0</v>
      </c>
      <c r="AC36" s="7">
        <f>SUMIFS(GQList,GIList,Table_ExternalData_1[[#This Row],[Item_key]],GDList,Table_ExternalData_1[[#Headers],[24]])</f>
        <v>0</v>
      </c>
      <c r="AD36" s="7">
        <f>SUMIFS(GQList,GIList,Table_ExternalData_1[[#This Row],[Item_key]],GDList,Table_ExternalData_1[[#Headers],[25]])</f>
        <v>1000</v>
      </c>
      <c r="AE36" s="7">
        <f>SUMIFS(GQList,GIList,Table_ExternalData_1[[#This Row],[Item_key]],GDList,Table_ExternalData_1[[#Headers],[26]])</f>
        <v>0</v>
      </c>
      <c r="AF36" s="7">
        <f>SUMIFS(GQList,GIList,Table_ExternalData_1[[#This Row],[Item_key]],GDList,Table_ExternalData_1[[#Headers],[27]])</f>
        <v>0</v>
      </c>
      <c r="AG36" s="7">
        <f>SUMIFS(GQList,GIList,Table_ExternalData_1[[#This Row],[Item_key]],GDList,Table_ExternalData_1[[#Headers],[28]])</f>
        <v>0</v>
      </c>
      <c r="AH36" s="7">
        <f>SUMIFS(GQList,GIList,Table_ExternalData_1[[#This Row],[Item_key]],GDList,Table_ExternalData_1[[#Headers],[29]])</f>
        <v>0</v>
      </c>
      <c r="AI36" s="7">
        <f>SUMIFS(GQList,GIList,Table_ExternalData_1[[#This Row],[Item_key]],GDList,Table_ExternalData_1[[#Headers],[30]])</f>
        <v>0</v>
      </c>
      <c r="AJ36" s="7">
        <f>SUMIFS(GQList,GIList,Table_ExternalData_1[[#This Row],[Item_key]],GDList,Table_ExternalData_1[[#Headers],[31]])</f>
        <v>0</v>
      </c>
      <c r="AK36" s="7">
        <f>SUM(Table_ExternalData_1[[#This Row],[1]:[31]])</f>
        <v>1250</v>
      </c>
    </row>
    <row r="37" spans="1:37" ht="36" hidden="1">
      <c r="A37" s="3" t="s">
        <v>667</v>
      </c>
      <c r="B37" s="3" t="s">
        <v>353</v>
      </c>
      <c r="C37" s="3" t="s">
        <v>665</v>
      </c>
      <c r="D37" s="3" t="s">
        <v>666</v>
      </c>
      <c r="E37" s="6" t="s">
        <v>1662</v>
      </c>
      <c r="F37" s="7">
        <f>SUMIFS(GQList,GIList,Table_ExternalData_1[[#This Row],[Item_key]],GDList,Table_ExternalData_1[[#Headers],[1]])</f>
        <v>0</v>
      </c>
      <c r="G37" s="7">
        <f>SUMIFS(GQList,GIList,Table_ExternalData_1[[#This Row],[Item_key]],GDList,Table_ExternalData_1[[#Headers],[2]])</f>
        <v>0</v>
      </c>
      <c r="H37" s="7">
        <f>SUMIFS(GQList,GIList,Table_ExternalData_1[[#This Row],[Item_key]],GDList,Table_ExternalData_1[[#Headers],[3]])</f>
        <v>0</v>
      </c>
      <c r="I37" s="7">
        <f>SUMIFS(GQList,GIList,Table_ExternalData_1[[#This Row],[Item_key]],GDList,Table_ExternalData_1[[#Headers],[4]])</f>
        <v>0</v>
      </c>
      <c r="J37" s="7">
        <f>SUMIFS(GQList,GIList,Table_ExternalData_1[[#This Row],[Item_key]],GDList,Table_ExternalData_1[[#Headers],[5]])</f>
        <v>0</v>
      </c>
      <c r="K37" s="7">
        <f>SUMIFS(GQList,GIList,Table_ExternalData_1[[#This Row],[Item_key]],GDList,Table_ExternalData_1[[#Headers],[6]])</f>
        <v>0</v>
      </c>
      <c r="L37" s="7">
        <f>SUMIFS(GQList,GIList,Table_ExternalData_1[[#This Row],[Item_key]],GDList,Table_ExternalData_1[[#Headers],[7]])</f>
        <v>0</v>
      </c>
      <c r="M37" s="7">
        <f>SUMIFS(GQList,GIList,Table_ExternalData_1[[#This Row],[Item_key]],GDList,Table_ExternalData_1[[#Headers],[8]])</f>
        <v>0</v>
      </c>
      <c r="N37" s="7">
        <f>SUMIFS(GQList,GIList,Table_ExternalData_1[[#This Row],[Item_key]],GDList,Table_ExternalData_1[[#Headers],[9]])</f>
        <v>0</v>
      </c>
      <c r="O37" s="7">
        <f>SUMIFS(GQList,GIList,Table_ExternalData_1[[#This Row],[Item_key]],GDList,Table_ExternalData_1[[#Headers],[10]])</f>
        <v>0</v>
      </c>
      <c r="P37" s="7">
        <f>SUMIFS(GQList,GIList,Table_ExternalData_1[[#This Row],[Item_key]],GDList,Table_ExternalData_1[[#Headers],[11]])</f>
        <v>0</v>
      </c>
      <c r="Q37" s="7">
        <f>SUMIFS(GQList,GIList,Table_ExternalData_1[[#This Row],[Item_key]],GDList,Table_ExternalData_1[[#Headers],[12]])</f>
        <v>0</v>
      </c>
      <c r="R37" s="7">
        <f>SUMIFS(GQList,GIList,Table_ExternalData_1[[#This Row],[Item_key]],GDList,Table_ExternalData_1[[#Headers],[13]])</f>
        <v>0</v>
      </c>
      <c r="S37" s="7">
        <f>SUMIFS(GQList,GIList,Table_ExternalData_1[[#This Row],[Item_key]],GDList,Table_ExternalData_1[[#Headers],[14]])</f>
        <v>250</v>
      </c>
      <c r="T37" s="7">
        <f>SUMIFS(GQList,GIList,Table_ExternalData_1[[#This Row],[Item_key]],GDList,Table_ExternalData_1[[#Headers],[15]])</f>
        <v>0</v>
      </c>
      <c r="U37" s="7">
        <f>SUMIFS(GQList,GIList,Table_ExternalData_1[[#This Row],[Item_key]],GDList,Table_ExternalData_1[[#Headers],[16]])</f>
        <v>0</v>
      </c>
      <c r="V37" s="7">
        <f>SUMIFS(GQList,GIList,Table_ExternalData_1[[#This Row],[Item_key]],GDList,Table_ExternalData_1[[#Headers],[17]])</f>
        <v>0</v>
      </c>
      <c r="W37" s="7">
        <f>SUMIFS(GQList,GIList,Table_ExternalData_1[[#This Row],[Item_key]],GDList,Table_ExternalData_1[[#Headers],[18]])</f>
        <v>0</v>
      </c>
      <c r="X37" s="7">
        <f>SUMIFS(GQList,GIList,Table_ExternalData_1[[#This Row],[Item_key]],GDList,Table_ExternalData_1[[#Headers],[19]])</f>
        <v>0</v>
      </c>
      <c r="Y37" s="7">
        <f>SUMIFS(GQList,GIList,Table_ExternalData_1[[#This Row],[Item_key]],GDList,Table_ExternalData_1[[#Headers],[20]])</f>
        <v>0</v>
      </c>
      <c r="Z37" s="7">
        <f>SUMIFS(GQList,GIList,Table_ExternalData_1[[#This Row],[Item_key]],GDList,Table_ExternalData_1[[#Headers],[21]])</f>
        <v>0</v>
      </c>
      <c r="AA37" s="7">
        <f>SUMIFS(GQList,GIList,Table_ExternalData_1[[#This Row],[Item_key]],GDList,Table_ExternalData_1[[#Headers],[22]])</f>
        <v>0</v>
      </c>
      <c r="AB37" s="7">
        <f>SUMIFS(GQList,GIList,Table_ExternalData_1[[#This Row],[Item_key]],GDList,Table_ExternalData_1[[#Headers],[23]])</f>
        <v>0</v>
      </c>
      <c r="AC37" s="7">
        <f>SUMIFS(GQList,GIList,Table_ExternalData_1[[#This Row],[Item_key]],GDList,Table_ExternalData_1[[#Headers],[24]])</f>
        <v>0</v>
      </c>
      <c r="AD37" s="7">
        <f>SUMIFS(GQList,GIList,Table_ExternalData_1[[#This Row],[Item_key]],GDList,Table_ExternalData_1[[#Headers],[25]])</f>
        <v>1000</v>
      </c>
      <c r="AE37" s="7">
        <f>SUMIFS(GQList,GIList,Table_ExternalData_1[[#This Row],[Item_key]],GDList,Table_ExternalData_1[[#Headers],[26]])</f>
        <v>0</v>
      </c>
      <c r="AF37" s="7">
        <f>SUMIFS(GQList,GIList,Table_ExternalData_1[[#This Row],[Item_key]],GDList,Table_ExternalData_1[[#Headers],[27]])</f>
        <v>0</v>
      </c>
      <c r="AG37" s="7">
        <f>SUMIFS(GQList,GIList,Table_ExternalData_1[[#This Row],[Item_key]],GDList,Table_ExternalData_1[[#Headers],[28]])</f>
        <v>0</v>
      </c>
      <c r="AH37" s="7">
        <f>SUMIFS(GQList,GIList,Table_ExternalData_1[[#This Row],[Item_key]],GDList,Table_ExternalData_1[[#Headers],[29]])</f>
        <v>0</v>
      </c>
      <c r="AI37" s="7">
        <f>SUMIFS(GQList,GIList,Table_ExternalData_1[[#This Row],[Item_key]],GDList,Table_ExternalData_1[[#Headers],[30]])</f>
        <v>0</v>
      </c>
      <c r="AJ37" s="7">
        <f>SUMIFS(GQList,GIList,Table_ExternalData_1[[#This Row],[Item_key]],GDList,Table_ExternalData_1[[#Headers],[31]])</f>
        <v>0</v>
      </c>
      <c r="AK37" s="7">
        <f>SUM(Table_ExternalData_1[[#This Row],[1]:[31]])</f>
        <v>1250</v>
      </c>
    </row>
    <row r="38" spans="1:37" ht="36" hidden="1">
      <c r="A38" s="3" t="s">
        <v>667</v>
      </c>
      <c r="B38" s="3" t="s">
        <v>355</v>
      </c>
      <c r="C38" s="3" t="s">
        <v>678</v>
      </c>
      <c r="D38" s="3" t="s">
        <v>679</v>
      </c>
      <c r="E38" s="6" t="s">
        <v>1662</v>
      </c>
      <c r="F38" s="7">
        <f>SUMIFS(GQList,GIList,Table_ExternalData_1[[#This Row],[Item_key]],GDList,Table_ExternalData_1[[#Headers],[1]])</f>
        <v>0</v>
      </c>
      <c r="G38" s="7">
        <f>SUMIFS(GQList,GIList,Table_ExternalData_1[[#This Row],[Item_key]],GDList,Table_ExternalData_1[[#Headers],[2]])</f>
        <v>0</v>
      </c>
      <c r="H38" s="7">
        <f>SUMIFS(GQList,GIList,Table_ExternalData_1[[#This Row],[Item_key]],GDList,Table_ExternalData_1[[#Headers],[3]])</f>
        <v>0</v>
      </c>
      <c r="I38" s="7">
        <f>SUMIFS(GQList,GIList,Table_ExternalData_1[[#This Row],[Item_key]],GDList,Table_ExternalData_1[[#Headers],[4]])</f>
        <v>0</v>
      </c>
      <c r="J38" s="7">
        <f>SUMIFS(GQList,GIList,Table_ExternalData_1[[#This Row],[Item_key]],GDList,Table_ExternalData_1[[#Headers],[5]])</f>
        <v>0</v>
      </c>
      <c r="K38" s="7">
        <f>SUMIFS(GQList,GIList,Table_ExternalData_1[[#This Row],[Item_key]],GDList,Table_ExternalData_1[[#Headers],[6]])</f>
        <v>0</v>
      </c>
      <c r="L38" s="7">
        <f>SUMIFS(GQList,GIList,Table_ExternalData_1[[#This Row],[Item_key]],GDList,Table_ExternalData_1[[#Headers],[7]])</f>
        <v>0</v>
      </c>
      <c r="M38" s="7">
        <f>SUMIFS(GQList,GIList,Table_ExternalData_1[[#This Row],[Item_key]],GDList,Table_ExternalData_1[[#Headers],[8]])</f>
        <v>0</v>
      </c>
      <c r="N38" s="7">
        <f>SUMIFS(GQList,GIList,Table_ExternalData_1[[#This Row],[Item_key]],GDList,Table_ExternalData_1[[#Headers],[9]])</f>
        <v>0</v>
      </c>
      <c r="O38" s="7">
        <f>SUMIFS(GQList,GIList,Table_ExternalData_1[[#This Row],[Item_key]],GDList,Table_ExternalData_1[[#Headers],[10]])</f>
        <v>0</v>
      </c>
      <c r="P38" s="7">
        <f>SUMIFS(GQList,GIList,Table_ExternalData_1[[#This Row],[Item_key]],GDList,Table_ExternalData_1[[#Headers],[11]])</f>
        <v>0</v>
      </c>
      <c r="Q38" s="7">
        <f>SUMIFS(GQList,GIList,Table_ExternalData_1[[#This Row],[Item_key]],GDList,Table_ExternalData_1[[#Headers],[12]])</f>
        <v>0</v>
      </c>
      <c r="R38" s="7">
        <f>SUMIFS(GQList,GIList,Table_ExternalData_1[[#This Row],[Item_key]],GDList,Table_ExternalData_1[[#Headers],[13]])</f>
        <v>0</v>
      </c>
      <c r="S38" s="7">
        <f>SUMIFS(GQList,GIList,Table_ExternalData_1[[#This Row],[Item_key]],GDList,Table_ExternalData_1[[#Headers],[14]])</f>
        <v>250</v>
      </c>
      <c r="T38" s="7">
        <f>SUMIFS(GQList,GIList,Table_ExternalData_1[[#This Row],[Item_key]],GDList,Table_ExternalData_1[[#Headers],[15]])</f>
        <v>0</v>
      </c>
      <c r="U38" s="7">
        <f>SUMIFS(GQList,GIList,Table_ExternalData_1[[#This Row],[Item_key]],GDList,Table_ExternalData_1[[#Headers],[16]])</f>
        <v>0</v>
      </c>
      <c r="V38" s="7">
        <f>SUMIFS(GQList,GIList,Table_ExternalData_1[[#This Row],[Item_key]],GDList,Table_ExternalData_1[[#Headers],[17]])</f>
        <v>0</v>
      </c>
      <c r="W38" s="7">
        <f>SUMIFS(GQList,GIList,Table_ExternalData_1[[#This Row],[Item_key]],GDList,Table_ExternalData_1[[#Headers],[18]])</f>
        <v>0</v>
      </c>
      <c r="X38" s="7">
        <f>SUMIFS(GQList,GIList,Table_ExternalData_1[[#This Row],[Item_key]],GDList,Table_ExternalData_1[[#Headers],[19]])</f>
        <v>0</v>
      </c>
      <c r="Y38" s="7">
        <f>SUMIFS(GQList,GIList,Table_ExternalData_1[[#This Row],[Item_key]],GDList,Table_ExternalData_1[[#Headers],[20]])</f>
        <v>0</v>
      </c>
      <c r="Z38" s="7">
        <f>SUMIFS(GQList,GIList,Table_ExternalData_1[[#This Row],[Item_key]],GDList,Table_ExternalData_1[[#Headers],[21]])</f>
        <v>0</v>
      </c>
      <c r="AA38" s="7">
        <f>SUMIFS(GQList,GIList,Table_ExternalData_1[[#This Row],[Item_key]],GDList,Table_ExternalData_1[[#Headers],[22]])</f>
        <v>0</v>
      </c>
      <c r="AB38" s="7">
        <f>SUMIFS(GQList,GIList,Table_ExternalData_1[[#This Row],[Item_key]],GDList,Table_ExternalData_1[[#Headers],[23]])</f>
        <v>0</v>
      </c>
      <c r="AC38" s="7">
        <f>SUMIFS(GQList,GIList,Table_ExternalData_1[[#This Row],[Item_key]],GDList,Table_ExternalData_1[[#Headers],[24]])</f>
        <v>0</v>
      </c>
      <c r="AD38" s="7">
        <f>SUMIFS(GQList,GIList,Table_ExternalData_1[[#This Row],[Item_key]],GDList,Table_ExternalData_1[[#Headers],[25]])</f>
        <v>1000</v>
      </c>
      <c r="AE38" s="7">
        <f>SUMIFS(GQList,GIList,Table_ExternalData_1[[#This Row],[Item_key]],GDList,Table_ExternalData_1[[#Headers],[26]])</f>
        <v>0</v>
      </c>
      <c r="AF38" s="7">
        <f>SUMIFS(GQList,GIList,Table_ExternalData_1[[#This Row],[Item_key]],GDList,Table_ExternalData_1[[#Headers],[27]])</f>
        <v>0</v>
      </c>
      <c r="AG38" s="7">
        <f>SUMIFS(GQList,GIList,Table_ExternalData_1[[#This Row],[Item_key]],GDList,Table_ExternalData_1[[#Headers],[28]])</f>
        <v>0</v>
      </c>
      <c r="AH38" s="7">
        <f>SUMIFS(GQList,GIList,Table_ExternalData_1[[#This Row],[Item_key]],GDList,Table_ExternalData_1[[#Headers],[29]])</f>
        <v>0</v>
      </c>
      <c r="AI38" s="7">
        <f>SUMIFS(GQList,GIList,Table_ExternalData_1[[#This Row],[Item_key]],GDList,Table_ExternalData_1[[#Headers],[30]])</f>
        <v>0</v>
      </c>
      <c r="AJ38" s="7">
        <f>SUMIFS(GQList,GIList,Table_ExternalData_1[[#This Row],[Item_key]],GDList,Table_ExternalData_1[[#Headers],[31]])</f>
        <v>0</v>
      </c>
      <c r="AK38" s="7">
        <f>SUM(Table_ExternalData_1[[#This Row],[1]:[31]])</f>
        <v>1250</v>
      </c>
    </row>
    <row r="39" spans="1:37" ht="36" hidden="1">
      <c r="A39" s="3" t="s">
        <v>667</v>
      </c>
      <c r="B39" s="3" t="s">
        <v>357</v>
      </c>
      <c r="C39" s="3" t="s">
        <v>682</v>
      </c>
      <c r="D39" s="3" t="s">
        <v>683</v>
      </c>
      <c r="E39" s="6" t="s">
        <v>1662</v>
      </c>
      <c r="F39" s="7">
        <f>SUMIFS(GQList,GIList,Table_ExternalData_1[[#This Row],[Item_key]],GDList,Table_ExternalData_1[[#Headers],[1]])</f>
        <v>0</v>
      </c>
      <c r="G39" s="7">
        <f>SUMIFS(GQList,GIList,Table_ExternalData_1[[#This Row],[Item_key]],GDList,Table_ExternalData_1[[#Headers],[2]])</f>
        <v>0</v>
      </c>
      <c r="H39" s="7">
        <f>SUMIFS(GQList,GIList,Table_ExternalData_1[[#This Row],[Item_key]],GDList,Table_ExternalData_1[[#Headers],[3]])</f>
        <v>0</v>
      </c>
      <c r="I39" s="7">
        <f>SUMIFS(GQList,GIList,Table_ExternalData_1[[#This Row],[Item_key]],GDList,Table_ExternalData_1[[#Headers],[4]])</f>
        <v>0</v>
      </c>
      <c r="J39" s="7">
        <f>SUMIFS(GQList,GIList,Table_ExternalData_1[[#This Row],[Item_key]],GDList,Table_ExternalData_1[[#Headers],[5]])</f>
        <v>0</v>
      </c>
      <c r="K39" s="7">
        <f>SUMIFS(GQList,GIList,Table_ExternalData_1[[#This Row],[Item_key]],GDList,Table_ExternalData_1[[#Headers],[6]])</f>
        <v>0</v>
      </c>
      <c r="L39" s="7">
        <f>SUMIFS(GQList,GIList,Table_ExternalData_1[[#This Row],[Item_key]],GDList,Table_ExternalData_1[[#Headers],[7]])</f>
        <v>0</v>
      </c>
      <c r="M39" s="7">
        <f>SUMIFS(GQList,GIList,Table_ExternalData_1[[#This Row],[Item_key]],GDList,Table_ExternalData_1[[#Headers],[8]])</f>
        <v>0</v>
      </c>
      <c r="N39" s="7">
        <f>SUMIFS(GQList,GIList,Table_ExternalData_1[[#This Row],[Item_key]],GDList,Table_ExternalData_1[[#Headers],[9]])</f>
        <v>0</v>
      </c>
      <c r="O39" s="7">
        <f>SUMIFS(GQList,GIList,Table_ExternalData_1[[#This Row],[Item_key]],GDList,Table_ExternalData_1[[#Headers],[10]])</f>
        <v>0</v>
      </c>
      <c r="P39" s="7">
        <f>SUMIFS(GQList,GIList,Table_ExternalData_1[[#This Row],[Item_key]],GDList,Table_ExternalData_1[[#Headers],[11]])</f>
        <v>0</v>
      </c>
      <c r="Q39" s="7">
        <f>SUMIFS(GQList,GIList,Table_ExternalData_1[[#This Row],[Item_key]],GDList,Table_ExternalData_1[[#Headers],[12]])</f>
        <v>0</v>
      </c>
      <c r="R39" s="7">
        <f>SUMIFS(GQList,GIList,Table_ExternalData_1[[#This Row],[Item_key]],GDList,Table_ExternalData_1[[#Headers],[13]])</f>
        <v>0</v>
      </c>
      <c r="S39" s="7">
        <f>SUMIFS(GQList,GIList,Table_ExternalData_1[[#This Row],[Item_key]],GDList,Table_ExternalData_1[[#Headers],[14]])</f>
        <v>250</v>
      </c>
      <c r="T39" s="7">
        <f>SUMIFS(GQList,GIList,Table_ExternalData_1[[#This Row],[Item_key]],GDList,Table_ExternalData_1[[#Headers],[15]])</f>
        <v>0</v>
      </c>
      <c r="U39" s="7">
        <f>SUMIFS(GQList,GIList,Table_ExternalData_1[[#This Row],[Item_key]],GDList,Table_ExternalData_1[[#Headers],[16]])</f>
        <v>0</v>
      </c>
      <c r="V39" s="7">
        <f>SUMIFS(GQList,GIList,Table_ExternalData_1[[#This Row],[Item_key]],GDList,Table_ExternalData_1[[#Headers],[17]])</f>
        <v>0</v>
      </c>
      <c r="W39" s="7">
        <f>SUMIFS(GQList,GIList,Table_ExternalData_1[[#This Row],[Item_key]],GDList,Table_ExternalData_1[[#Headers],[18]])</f>
        <v>0</v>
      </c>
      <c r="X39" s="7">
        <f>SUMIFS(GQList,GIList,Table_ExternalData_1[[#This Row],[Item_key]],GDList,Table_ExternalData_1[[#Headers],[19]])</f>
        <v>0</v>
      </c>
      <c r="Y39" s="7">
        <f>SUMIFS(GQList,GIList,Table_ExternalData_1[[#This Row],[Item_key]],GDList,Table_ExternalData_1[[#Headers],[20]])</f>
        <v>0</v>
      </c>
      <c r="Z39" s="7">
        <f>SUMIFS(GQList,GIList,Table_ExternalData_1[[#This Row],[Item_key]],GDList,Table_ExternalData_1[[#Headers],[21]])</f>
        <v>0</v>
      </c>
      <c r="AA39" s="7">
        <f>SUMIFS(GQList,GIList,Table_ExternalData_1[[#This Row],[Item_key]],GDList,Table_ExternalData_1[[#Headers],[22]])</f>
        <v>0</v>
      </c>
      <c r="AB39" s="7">
        <f>SUMIFS(GQList,GIList,Table_ExternalData_1[[#This Row],[Item_key]],GDList,Table_ExternalData_1[[#Headers],[23]])</f>
        <v>0</v>
      </c>
      <c r="AC39" s="7">
        <f>SUMIFS(GQList,GIList,Table_ExternalData_1[[#This Row],[Item_key]],GDList,Table_ExternalData_1[[#Headers],[24]])</f>
        <v>0</v>
      </c>
      <c r="AD39" s="7">
        <f>SUMIFS(GQList,GIList,Table_ExternalData_1[[#This Row],[Item_key]],GDList,Table_ExternalData_1[[#Headers],[25]])</f>
        <v>1000</v>
      </c>
      <c r="AE39" s="7">
        <f>SUMIFS(GQList,GIList,Table_ExternalData_1[[#This Row],[Item_key]],GDList,Table_ExternalData_1[[#Headers],[26]])</f>
        <v>0</v>
      </c>
      <c r="AF39" s="7">
        <f>SUMIFS(GQList,GIList,Table_ExternalData_1[[#This Row],[Item_key]],GDList,Table_ExternalData_1[[#Headers],[27]])</f>
        <v>0</v>
      </c>
      <c r="AG39" s="7">
        <f>SUMIFS(GQList,GIList,Table_ExternalData_1[[#This Row],[Item_key]],GDList,Table_ExternalData_1[[#Headers],[28]])</f>
        <v>0</v>
      </c>
      <c r="AH39" s="7">
        <f>SUMIFS(GQList,GIList,Table_ExternalData_1[[#This Row],[Item_key]],GDList,Table_ExternalData_1[[#Headers],[29]])</f>
        <v>0</v>
      </c>
      <c r="AI39" s="7">
        <f>SUMIFS(GQList,GIList,Table_ExternalData_1[[#This Row],[Item_key]],GDList,Table_ExternalData_1[[#Headers],[30]])</f>
        <v>0</v>
      </c>
      <c r="AJ39" s="7">
        <f>SUMIFS(GQList,GIList,Table_ExternalData_1[[#This Row],[Item_key]],GDList,Table_ExternalData_1[[#Headers],[31]])</f>
        <v>0</v>
      </c>
      <c r="AK39" s="7">
        <f>SUM(Table_ExternalData_1[[#This Row],[1]:[31]])</f>
        <v>1250</v>
      </c>
    </row>
    <row r="40" spans="1:37" hidden="1">
      <c r="A40" s="3" t="s">
        <v>688</v>
      </c>
      <c r="B40" s="3" t="s">
        <v>155</v>
      </c>
      <c r="C40" s="3" t="s">
        <v>689</v>
      </c>
      <c r="D40" s="3" t="s">
        <v>690</v>
      </c>
      <c r="E40" s="6" t="s">
        <v>1662</v>
      </c>
      <c r="F40" s="7">
        <f>SUMIFS(GQList,GIList,Table_ExternalData_1[[#This Row],[Item_key]],GDList,Table_ExternalData_1[[#Headers],[1]])</f>
        <v>0</v>
      </c>
      <c r="G40" s="7">
        <f>SUMIFS(GQList,GIList,Table_ExternalData_1[[#This Row],[Item_key]],GDList,Table_ExternalData_1[[#Headers],[2]])</f>
        <v>0</v>
      </c>
      <c r="H40" s="7">
        <f>SUMIFS(GQList,GIList,Table_ExternalData_1[[#This Row],[Item_key]],GDList,Table_ExternalData_1[[#Headers],[3]])</f>
        <v>0</v>
      </c>
      <c r="I40" s="7">
        <f>SUMIFS(GQList,GIList,Table_ExternalData_1[[#This Row],[Item_key]],GDList,Table_ExternalData_1[[#Headers],[4]])</f>
        <v>0</v>
      </c>
      <c r="J40" s="7">
        <f>SUMIFS(GQList,GIList,Table_ExternalData_1[[#This Row],[Item_key]],GDList,Table_ExternalData_1[[#Headers],[5]])</f>
        <v>240</v>
      </c>
      <c r="K40" s="7">
        <f>SUMIFS(GQList,GIList,Table_ExternalData_1[[#This Row],[Item_key]],GDList,Table_ExternalData_1[[#Headers],[6]])</f>
        <v>360</v>
      </c>
      <c r="L40" s="7">
        <f>SUMIFS(GQList,GIList,Table_ExternalData_1[[#This Row],[Item_key]],GDList,Table_ExternalData_1[[#Headers],[7]])</f>
        <v>0</v>
      </c>
      <c r="M40" s="7">
        <f>SUMIFS(GQList,GIList,Table_ExternalData_1[[#This Row],[Item_key]],GDList,Table_ExternalData_1[[#Headers],[8]])</f>
        <v>0</v>
      </c>
      <c r="N40" s="7">
        <f>SUMIFS(GQList,GIList,Table_ExternalData_1[[#This Row],[Item_key]],GDList,Table_ExternalData_1[[#Headers],[9]])</f>
        <v>0</v>
      </c>
      <c r="O40" s="7">
        <f>SUMIFS(GQList,GIList,Table_ExternalData_1[[#This Row],[Item_key]],GDList,Table_ExternalData_1[[#Headers],[10]])</f>
        <v>0</v>
      </c>
      <c r="P40" s="7">
        <f>SUMIFS(GQList,GIList,Table_ExternalData_1[[#This Row],[Item_key]],GDList,Table_ExternalData_1[[#Headers],[11]])</f>
        <v>0</v>
      </c>
      <c r="Q40" s="7">
        <f>SUMIFS(GQList,GIList,Table_ExternalData_1[[#This Row],[Item_key]],GDList,Table_ExternalData_1[[#Headers],[12]])</f>
        <v>0</v>
      </c>
      <c r="R40" s="7">
        <f>SUMIFS(GQList,GIList,Table_ExternalData_1[[#This Row],[Item_key]],GDList,Table_ExternalData_1[[#Headers],[13]])</f>
        <v>0</v>
      </c>
      <c r="S40" s="7">
        <f>SUMIFS(GQList,GIList,Table_ExternalData_1[[#This Row],[Item_key]],GDList,Table_ExternalData_1[[#Headers],[14]])</f>
        <v>0</v>
      </c>
      <c r="T40" s="7">
        <f>SUMIFS(GQList,GIList,Table_ExternalData_1[[#This Row],[Item_key]],GDList,Table_ExternalData_1[[#Headers],[15]])</f>
        <v>0</v>
      </c>
      <c r="U40" s="7">
        <f>SUMIFS(GQList,GIList,Table_ExternalData_1[[#This Row],[Item_key]],GDList,Table_ExternalData_1[[#Headers],[16]])</f>
        <v>0</v>
      </c>
      <c r="V40" s="7">
        <f>SUMIFS(GQList,GIList,Table_ExternalData_1[[#This Row],[Item_key]],GDList,Table_ExternalData_1[[#Headers],[17]])</f>
        <v>0</v>
      </c>
      <c r="W40" s="7">
        <f>SUMIFS(GQList,GIList,Table_ExternalData_1[[#This Row],[Item_key]],GDList,Table_ExternalData_1[[#Headers],[18]])</f>
        <v>0</v>
      </c>
      <c r="X40" s="7">
        <f>SUMIFS(GQList,GIList,Table_ExternalData_1[[#This Row],[Item_key]],GDList,Table_ExternalData_1[[#Headers],[19]])</f>
        <v>0</v>
      </c>
      <c r="Y40" s="7">
        <f>SUMIFS(GQList,GIList,Table_ExternalData_1[[#This Row],[Item_key]],GDList,Table_ExternalData_1[[#Headers],[20]])</f>
        <v>0</v>
      </c>
      <c r="Z40" s="7">
        <f>SUMIFS(GQList,GIList,Table_ExternalData_1[[#This Row],[Item_key]],GDList,Table_ExternalData_1[[#Headers],[21]])</f>
        <v>0</v>
      </c>
      <c r="AA40" s="7">
        <f>SUMIFS(GQList,GIList,Table_ExternalData_1[[#This Row],[Item_key]],GDList,Table_ExternalData_1[[#Headers],[22]])</f>
        <v>0</v>
      </c>
      <c r="AB40" s="7">
        <f>SUMIFS(GQList,GIList,Table_ExternalData_1[[#This Row],[Item_key]],GDList,Table_ExternalData_1[[#Headers],[23]])</f>
        <v>0</v>
      </c>
      <c r="AC40" s="7">
        <f>SUMIFS(GQList,GIList,Table_ExternalData_1[[#This Row],[Item_key]],GDList,Table_ExternalData_1[[#Headers],[24]])</f>
        <v>0</v>
      </c>
      <c r="AD40" s="7">
        <f>SUMIFS(GQList,GIList,Table_ExternalData_1[[#This Row],[Item_key]],GDList,Table_ExternalData_1[[#Headers],[25]])</f>
        <v>0</v>
      </c>
      <c r="AE40" s="7">
        <f>SUMIFS(GQList,GIList,Table_ExternalData_1[[#This Row],[Item_key]],GDList,Table_ExternalData_1[[#Headers],[26]])</f>
        <v>0</v>
      </c>
      <c r="AF40" s="7">
        <f>SUMIFS(GQList,GIList,Table_ExternalData_1[[#This Row],[Item_key]],GDList,Table_ExternalData_1[[#Headers],[27]])</f>
        <v>0</v>
      </c>
      <c r="AG40" s="7">
        <f>SUMIFS(GQList,GIList,Table_ExternalData_1[[#This Row],[Item_key]],GDList,Table_ExternalData_1[[#Headers],[28]])</f>
        <v>0</v>
      </c>
      <c r="AH40" s="7">
        <f>SUMIFS(GQList,GIList,Table_ExternalData_1[[#This Row],[Item_key]],GDList,Table_ExternalData_1[[#Headers],[29]])</f>
        <v>0</v>
      </c>
      <c r="AI40" s="7">
        <f>SUMIFS(GQList,GIList,Table_ExternalData_1[[#This Row],[Item_key]],GDList,Table_ExternalData_1[[#Headers],[30]])</f>
        <v>0</v>
      </c>
      <c r="AJ40" s="7">
        <f>SUMIFS(GQList,GIList,Table_ExternalData_1[[#This Row],[Item_key]],GDList,Table_ExternalData_1[[#Headers],[31]])</f>
        <v>0</v>
      </c>
      <c r="AK40" s="7">
        <f>SUM(Table_ExternalData_1[[#This Row],[1]:[31]])</f>
        <v>600</v>
      </c>
    </row>
    <row r="41" spans="1:37" hidden="1">
      <c r="A41" s="3" t="s">
        <v>688</v>
      </c>
      <c r="B41" s="3" t="s">
        <v>193</v>
      </c>
      <c r="C41" s="3" t="s">
        <v>691</v>
      </c>
      <c r="D41" s="3" t="s">
        <v>692</v>
      </c>
      <c r="E41" s="6" t="s">
        <v>1662</v>
      </c>
      <c r="F41" s="7">
        <f>SUMIFS(GQList,GIList,Table_ExternalData_1[[#This Row],[Item_key]],GDList,Table_ExternalData_1[[#Headers],[1]])</f>
        <v>0</v>
      </c>
      <c r="G41" s="7">
        <f>SUMIFS(GQList,GIList,Table_ExternalData_1[[#This Row],[Item_key]],GDList,Table_ExternalData_1[[#Headers],[2]])</f>
        <v>0</v>
      </c>
      <c r="H41" s="7">
        <f>SUMIFS(GQList,GIList,Table_ExternalData_1[[#This Row],[Item_key]],GDList,Table_ExternalData_1[[#Headers],[3]])</f>
        <v>0</v>
      </c>
      <c r="I41" s="7">
        <f>SUMIFS(GQList,GIList,Table_ExternalData_1[[#This Row],[Item_key]],GDList,Table_ExternalData_1[[#Headers],[4]])</f>
        <v>0</v>
      </c>
      <c r="J41" s="7">
        <f>SUMIFS(GQList,GIList,Table_ExternalData_1[[#This Row],[Item_key]],GDList,Table_ExternalData_1[[#Headers],[5]])</f>
        <v>84</v>
      </c>
      <c r="K41" s="7">
        <f>SUMIFS(GQList,GIList,Table_ExternalData_1[[#This Row],[Item_key]],GDList,Table_ExternalData_1[[#Headers],[6]])</f>
        <v>0</v>
      </c>
      <c r="L41" s="7">
        <f>SUMIFS(GQList,GIList,Table_ExternalData_1[[#This Row],[Item_key]],GDList,Table_ExternalData_1[[#Headers],[7]])</f>
        <v>0</v>
      </c>
      <c r="M41" s="7">
        <f>SUMIFS(GQList,GIList,Table_ExternalData_1[[#This Row],[Item_key]],GDList,Table_ExternalData_1[[#Headers],[8]])</f>
        <v>0</v>
      </c>
      <c r="N41" s="7">
        <f>SUMIFS(GQList,GIList,Table_ExternalData_1[[#This Row],[Item_key]],GDList,Table_ExternalData_1[[#Headers],[9]])</f>
        <v>0</v>
      </c>
      <c r="O41" s="7">
        <f>SUMIFS(GQList,GIList,Table_ExternalData_1[[#This Row],[Item_key]],GDList,Table_ExternalData_1[[#Headers],[10]])</f>
        <v>72</v>
      </c>
      <c r="P41" s="7">
        <f>SUMIFS(GQList,GIList,Table_ExternalData_1[[#This Row],[Item_key]],GDList,Table_ExternalData_1[[#Headers],[11]])</f>
        <v>0</v>
      </c>
      <c r="Q41" s="7">
        <f>SUMIFS(GQList,GIList,Table_ExternalData_1[[#This Row],[Item_key]],GDList,Table_ExternalData_1[[#Headers],[12]])</f>
        <v>0</v>
      </c>
      <c r="R41" s="7">
        <f>SUMIFS(GQList,GIList,Table_ExternalData_1[[#This Row],[Item_key]],GDList,Table_ExternalData_1[[#Headers],[13]])</f>
        <v>102</v>
      </c>
      <c r="S41" s="7">
        <f>SUMIFS(GQList,GIList,Table_ExternalData_1[[#This Row],[Item_key]],GDList,Table_ExternalData_1[[#Headers],[14]])</f>
        <v>0</v>
      </c>
      <c r="T41" s="7">
        <f>SUMIFS(GQList,GIList,Table_ExternalData_1[[#This Row],[Item_key]],GDList,Table_ExternalData_1[[#Headers],[15]])</f>
        <v>0</v>
      </c>
      <c r="U41" s="7">
        <f>SUMIFS(GQList,GIList,Table_ExternalData_1[[#This Row],[Item_key]],GDList,Table_ExternalData_1[[#Headers],[16]])</f>
        <v>0</v>
      </c>
      <c r="V41" s="7">
        <f>SUMIFS(GQList,GIList,Table_ExternalData_1[[#This Row],[Item_key]],GDList,Table_ExternalData_1[[#Headers],[17]])</f>
        <v>0</v>
      </c>
      <c r="W41" s="7">
        <f>SUMIFS(GQList,GIList,Table_ExternalData_1[[#This Row],[Item_key]],GDList,Table_ExternalData_1[[#Headers],[18]])</f>
        <v>0</v>
      </c>
      <c r="X41" s="7">
        <f>SUMIFS(GQList,GIList,Table_ExternalData_1[[#This Row],[Item_key]],GDList,Table_ExternalData_1[[#Headers],[19]])</f>
        <v>0</v>
      </c>
      <c r="Y41" s="7">
        <f>SUMIFS(GQList,GIList,Table_ExternalData_1[[#This Row],[Item_key]],GDList,Table_ExternalData_1[[#Headers],[20]])</f>
        <v>0</v>
      </c>
      <c r="Z41" s="7">
        <f>SUMIFS(GQList,GIList,Table_ExternalData_1[[#This Row],[Item_key]],GDList,Table_ExternalData_1[[#Headers],[21]])</f>
        <v>0</v>
      </c>
      <c r="AA41" s="7">
        <f>SUMIFS(GQList,GIList,Table_ExternalData_1[[#This Row],[Item_key]],GDList,Table_ExternalData_1[[#Headers],[22]])</f>
        <v>0</v>
      </c>
      <c r="AB41" s="7">
        <f>SUMIFS(GQList,GIList,Table_ExternalData_1[[#This Row],[Item_key]],GDList,Table_ExternalData_1[[#Headers],[23]])</f>
        <v>0</v>
      </c>
      <c r="AC41" s="7">
        <f>SUMIFS(GQList,GIList,Table_ExternalData_1[[#This Row],[Item_key]],GDList,Table_ExternalData_1[[#Headers],[24]])</f>
        <v>0</v>
      </c>
      <c r="AD41" s="7">
        <f>SUMIFS(GQList,GIList,Table_ExternalData_1[[#This Row],[Item_key]],GDList,Table_ExternalData_1[[#Headers],[25]])</f>
        <v>0</v>
      </c>
      <c r="AE41" s="7">
        <f>SUMIFS(GQList,GIList,Table_ExternalData_1[[#This Row],[Item_key]],GDList,Table_ExternalData_1[[#Headers],[26]])</f>
        <v>0</v>
      </c>
      <c r="AF41" s="7">
        <f>SUMIFS(GQList,GIList,Table_ExternalData_1[[#This Row],[Item_key]],GDList,Table_ExternalData_1[[#Headers],[27]])</f>
        <v>0</v>
      </c>
      <c r="AG41" s="7">
        <f>SUMIFS(GQList,GIList,Table_ExternalData_1[[#This Row],[Item_key]],GDList,Table_ExternalData_1[[#Headers],[28]])</f>
        <v>0</v>
      </c>
      <c r="AH41" s="7">
        <f>SUMIFS(GQList,GIList,Table_ExternalData_1[[#This Row],[Item_key]],GDList,Table_ExternalData_1[[#Headers],[29]])</f>
        <v>0</v>
      </c>
      <c r="AI41" s="7">
        <f>SUMIFS(GQList,GIList,Table_ExternalData_1[[#This Row],[Item_key]],GDList,Table_ExternalData_1[[#Headers],[30]])</f>
        <v>0</v>
      </c>
      <c r="AJ41" s="7">
        <f>SUMIFS(GQList,GIList,Table_ExternalData_1[[#This Row],[Item_key]],GDList,Table_ExternalData_1[[#Headers],[31]])</f>
        <v>88</v>
      </c>
      <c r="AK41" s="7">
        <f>SUM(Table_ExternalData_1[[#This Row],[1]:[31]])</f>
        <v>346</v>
      </c>
    </row>
    <row r="42" spans="1:37" ht="24" hidden="1">
      <c r="A42" s="3" t="s">
        <v>693</v>
      </c>
      <c r="B42" s="3" t="s">
        <v>152</v>
      </c>
      <c r="C42" s="3" t="s">
        <v>694</v>
      </c>
      <c r="D42" s="3" t="s">
        <v>695</v>
      </c>
      <c r="E42" s="6" t="s">
        <v>1662</v>
      </c>
      <c r="F42" s="7">
        <f>SUMIFS(GQList,GIList,Table_ExternalData_1[[#This Row],[Item_key]],GDList,Table_ExternalData_1[[#Headers],[1]])</f>
        <v>0</v>
      </c>
      <c r="G42" s="7">
        <f>SUMIFS(GQList,GIList,Table_ExternalData_1[[#This Row],[Item_key]],GDList,Table_ExternalData_1[[#Headers],[2]])</f>
        <v>0</v>
      </c>
      <c r="H42" s="7">
        <f>SUMIFS(GQList,GIList,Table_ExternalData_1[[#This Row],[Item_key]],GDList,Table_ExternalData_1[[#Headers],[3]])</f>
        <v>0</v>
      </c>
      <c r="I42" s="7">
        <f>SUMIFS(GQList,GIList,Table_ExternalData_1[[#This Row],[Item_key]],GDList,Table_ExternalData_1[[#Headers],[4]])</f>
        <v>0</v>
      </c>
      <c r="J42" s="7">
        <f>SUMIFS(GQList,GIList,Table_ExternalData_1[[#This Row],[Item_key]],GDList,Table_ExternalData_1[[#Headers],[5]])</f>
        <v>1000</v>
      </c>
      <c r="K42" s="7">
        <f>SUMIFS(GQList,GIList,Table_ExternalData_1[[#This Row],[Item_key]],GDList,Table_ExternalData_1[[#Headers],[6]])</f>
        <v>0</v>
      </c>
      <c r="L42" s="7">
        <f>SUMIFS(GQList,GIList,Table_ExternalData_1[[#This Row],[Item_key]],GDList,Table_ExternalData_1[[#Headers],[7]])</f>
        <v>0</v>
      </c>
      <c r="M42" s="7">
        <f>SUMIFS(GQList,GIList,Table_ExternalData_1[[#This Row],[Item_key]],GDList,Table_ExternalData_1[[#Headers],[8]])</f>
        <v>0</v>
      </c>
      <c r="N42" s="7">
        <f>SUMIFS(GQList,GIList,Table_ExternalData_1[[#This Row],[Item_key]],GDList,Table_ExternalData_1[[#Headers],[9]])</f>
        <v>0</v>
      </c>
      <c r="O42" s="7">
        <f>SUMIFS(GQList,GIList,Table_ExternalData_1[[#This Row],[Item_key]],GDList,Table_ExternalData_1[[#Headers],[10]])</f>
        <v>0</v>
      </c>
      <c r="P42" s="7">
        <f>SUMIFS(GQList,GIList,Table_ExternalData_1[[#This Row],[Item_key]],GDList,Table_ExternalData_1[[#Headers],[11]])</f>
        <v>0</v>
      </c>
      <c r="Q42" s="7">
        <f>SUMIFS(GQList,GIList,Table_ExternalData_1[[#This Row],[Item_key]],GDList,Table_ExternalData_1[[#Headers],[12]])</f>
        <v>0</v>
      </c>
      <c r="R42" s="7">
        <f>SUMIFS(GQList,GIList,Table_ExternalData_1[[#This Row],[Item_key]],GDList,Table_ExternalData_1[[#Headers],[13]])</f>
        <v>0</v>
      </c>
      <c r="S42" s="7">
        <f>SUMIFS(GQList,GIList,Table_ExternalData_1[[#This Row],[Item_key]],GDList,Table_ExternalData_1[[#Headers],[14]])</f>
        <v>0</v>
      </c>
      <c r="T42" s="7">
        <f>SUMIFS(GQList,GIList,Table_ExternalData_1[[#This Row],[Item_key]],GDList,Table_ExternalData_1[[#Headers],[15]])</f>
        <v>0</v>
      </c>
      <c r="U42" s="7">
        <f>SUMIFS(GQList,GIList,Table_ExternalData_1[[#This Row],[Item_key]],GDList,Table_ExternalData_1[[#Headers],[16]])</f>
        <v>0</v>
      </c>
      <c r="V42" s="7">
        <f>SUMIFS(GQList,GIList,Table_ExternalData_1[[#This Row],[Item_key]],GDList,Table_ExternalData_1[[#Headers],[17]])</f>
        <v>0</v>
      </c>
      <c r="W42" s="7">
        <f>SUMIFS(GQList,GIList,Table_ExternalData_1[[#This Row],[Item_key]],GDList,Table_ExternalData_1[[#Headers],[18]])</f>
        <v>0</v>
      </c>
      <c r="X42" s="7">
        <f>SUMIFS(GQList,GIList,Table_ExternalData_1[[#This Row],[Item_key]],GDList,Table_ExternalData_1[[#Headers],[19]])</f>
        <v>0</v>
      </c>
      <c r="Y42" s="7">
        <f>SUMIFS(GQList,GIList,Table_ExternalData_1[[#This Row],[Item_key]],GDList,Table_ExternalData_1[[#Headers],[20]])</f>
        <v>0</v>
      </c>
      <c r="Z42" s="7">
        <f>SUMIFS(GQList,GIList,Table_ExternalData_1[[#This Row],[Item_key]],GDList,Table_ExternalData_1[[#Headers],[21]])</f>
        <v>0</v>
      </c>
      <c r="AA42" s="7">
        <f>SUMIFS(GQList,GIList,Table_ExternalData_1[[#This Row],[Item_key]],GDList,Table_ExternalData_1[[#Headers],[22]])</f>
        <v>0</v>
      </c>
      <c r="AB42" s="7">
        <f>SUMIFS(GQList,GIList,Table_ExternalData_1[[#This Row],[Item_key]],GDList,Table_ExternalData_1[[#Headers],[23]])</f>
        <v>0</v>
      </c>
      <c r="AC42" s="7">
        <f>SUMIFS(GQList,GIList,Table_ExternalData_1[[#This Row],[Item_key]],GDList,Table_ExternalData_1[[#Headers],[24]])</f>
        <v>0</v>
      </c>
      <c r="AD42" s="7">
        <f>SUMIFS(GQList,GIList,Table_ExternalData_1[[#This Row],[Item_key]],GDList,Table_ExternalData_1[[#Headers],[25]])</f>
        <v>400</v>
      </c>
      <c r="AE42" s="7">
        <f>SUMIFS(GQList,GIList,Table_ExternalData_1[[#This Row],[Item_key]],GDList,Table_ExternalData_1[[#Headers],[26]])</f>
        <v>0</v>
      </c>
      <c r="AF42" s="7">
        <f>SUMIFS(GQList,GIList,Table_ExternalData_1[[#This Row],[Item_key]],GDList,Table_ExternalData_1[[#Headers],[27]])</f>
        <v>0</v>
      </c>
      <c r="AG42" s="7">
        <f>SUMIFS(GQList,GIList,Table_ExternalData_1[[#This Row],[Item_key]],GDList,Table_ExternalData_1[[#Headers],[28]])</f>
        <v>0</v>
      </c>
      <c r="AH42" s="7">
        <f>SUMIFS(GQList,GIList,Table_ExternalData_1[[#This Row],[Item_key]],GDList,Table_ExternalData_1[[#Headers],[29]])</f>
        <v>0</v>
      </c>
      <c r="AI42" s="7">
        <f>SUMIFS(GQList,GIList,Table_ExternalData_1[[#This Row],[Item_key]],GDList,Table_ExternalData_1[[#Headers],[30]])</f>
        <v>0</v>
      </c>
      <c r="AJ42" s="7">
        <f>SUMIFS(GQList,GIList,Table_ExternalData_1[[#This Row],[Item_key]],GDList,Table_ExternalData_1[[#Headers],[31]])</f>
        <v>0</v>
      </c>
      <c r="AK42" s="7">
        <f>SUM(Table_ExternalData_1[[#This Row],[1]:[31]])</f>
        <v>1400</v>
      </c>
    </row>
    <row r="43" spans="1:37" hidden="1">
      <c r="A43" s="3" t="s">
        <v>696</v>
      </c>
      <c r="B43" s="3" t="s">
        <v>327</v>
      </c>
      <c r="C43" s="3" t="s">
        <v>697</v>
      </c>
      <c r="D43" s="3" t="s">
        <v>698</v>
      </c>
      <c r="E43" s="6" t="s">
        <v>1662</v>
      </c>
      <c r="F43" s="7">
        <f>SUMIFS(GQList,GIList,Table_ExternalData_1[[#This Row],[Item_key]],GDList,Table_ExternalData_1[[#Headers],[1]])</f>
        <v>0</v>
      </c>
      <c r="G43" s="7">
        <f>SUMIFS(GQList,GIList,Table_ExternalData_1[[#This Row],[Item_key]],GDList,Table_ExternalData_1[[#Headers],[2]])</f>
        <v>0</v>
      </c>
      <c r="H43" s="7">
        <f>SUMIFS(GQList,GIList,Table_ExternalData_1[[#This Row],[Item_key]],GDList,Table_ExternalData_1[[#Headers],[3]])</f>
        <v>0</v>
      </c>
      <c r="I43" s="7">
        <f>SUMIFS(GQList,GIList,Table_ExternalData_1[[#This Row],[Item_key]],GDList,Table_ExternalData_1[[#Headers],[4]])</f>
        <v>0</v>
      </c>
      <c r="J43" s="7">
        <f>SUMIFS(GQList,GIList,Table_ExternalData_1[[#This Row],[Item_key]],GDList,Table_ExternalData_1[[#Headers],[5]])</f>
        <v>0</v>
      </c>
      <c r="K43" s="7">
        <f>SUMIFS(GQList,GIList,Table_ExternalData_1[[#This Row],[Item_key]],GDList,Table_ExternalData_1[[#Headers],[6]])</f>
        <v>0</v>
      </c>
      <c r="L43" s="7">
        <f>SUMIFS(GQList,GIList,Table_ExternalData_1[[#This Row],[Item_key]],GDList,Table_ExternalData_1[[#Headers],[7]])</f>
        <v>0</v>
      </c>
      <c r="M43" s="7">
        <f>SUMIFS(GQList,GIList,Table_ExternalData_1[[#This Row],[Item_key]],GDList,Table_ExternalData_1[[#Headers],[8]])</f>
        <v>0</v>
      </c>
      <c r="N43" s="7">
        <f>SUMIFS(GQList,GIList,Table_ExternalData_1[[#This Row],[Item_key]],GDList,Table_ExternalData_1[[#Headers],[9]])</f>
        <v>0</v>
      </c>
      <c r="O43" s="7">
        <f>SUMIFS(GQList,GIList,Table_ExternalData_1[[#This Row],[Item_key]],GDList,Table_ExternalData_1[[#Headers],[10]])</f>
        <v>0</v>
      </c>
      <c r="P43" s="7">
        <f>SUMIFS(GQList,GIList,Table_ExternalData_1[[#This Row],[Item_key]],GDList,Table_ExternalData_1[[#Headers],[11]])</f>
        <v>0</v>
      </c>
      <c r="Q43" s="7">
        <f>SUMIFS(GQList,GIList,Table_ExternalData_1[[#This Row],[Item_key]],GDList,Table_ExternalData_1[[#Headers],[12]])</f>
        <v>0</v>
      </c>
      <c r="R43" s="7">
        <f>SUMIFS(GQList,GIList,Table_ExternalData_1[[#This Row],[Item_key]],GDList,Table_ExternalData_1[[#Headers],[13]])</f>
        <v>1100</v>
      </c>
      <c r="S43" s="7">
        <f>SUMIFS(GQList,GIList,Table_ExternalData_1[[#This Row],[Item_key]],GDList,Table_ExternalData_1[[#Headers],[14]])</f>
        <v>0</v>
      </c>
      <c r="T43" s="7">
        <f>SUMIFS(GQList,GIList,Table_ExternalData_1[[#This Row],[Item_key]],GDList,Table_ExternalData_1[[#Headers],[15]])</f>
        <v>0</v>
      </c>
      <c r="U43" s="7">
        <f>SUMIFS(GQList,GIList,Table_ExternalData_1[[#This Row],[Item_key]],GDList,Table_ExternalData_1[[#Headers],[16]])</f>
        <v>0</v>
      </c>
      <c r="V43" s="7">
        <f>SUMIFS(GQList,GIList,Table_ExternalData_1[[#This Row],[Item_key]],GDList,Table_ExternalData_1[[#Headers],[17]])</f>
        <v>0</v>
      </c>
      <c r="W43" s="7">
        <f>SUMIFS(GQList,GIList,Table_ExternalData_1[[#This Row],[Item_key]],GDList,Table_ExternalData_1[[#Headers],[18]])</f>
        <v>0</v>
      </c>
      <c r="X43" s="7">
        <f>SUMIFS(GQList,GIList,Table_ExternalData_1[[#This Row],[Item_key]],GDList,Table_ExternalData_1[[#Headers],[19]])</f>
        <v>0</v>
      </c>
      <c r="Y43" s="7">
        <f>SUMIFS(GQList,GIList,Table_ExternalData_1[[#This Row],[Item_key]],GDList,Table_ExternalData_1[[#Headers],[20]])</f>
        <v>0</v>
      </c>
      <c r="Z43" s="7">
        <f>SUMIFS(GQList,GIList,Table_ExternalData_1[[#This Row],[Item_key]],GDList,Table_ExternalData_1[[#Headers],[21]])</f>
        <v>0</v>
      </c>
      <c r="AA43" s="7">
        <f>SUMIFS(GQList,GIList,Table_ExternalData_1[[#This Row],[Item_key]],GDList,Table_ExternalData_1[[#Headers],[22]])</f>
        <v>0</v>
      </c>
      <c r="AB43" s="7">
        <f>SUMIFS(GQList,GIList,Table_ExternalData_1[[#This Row],[Item_key]],GDList,Table_ExternalData_1[[#Headers],[23]])</f>
        <v>0</v>
      </c>
      <c r="AC43" s="7">
        <f>SUMIFS(GQList,GIList,Table_ExternalData_1[[#This Row],[Item_key]],GDList,Table_ExternalData_1[[#Headers],[24]])</f>
        <v>0</v>
      </c>
      <c r="AD43" s="7">
        <f>SUMIFS(GQList,GIList,Table_ExternalData_1[[#This Row],[Item_key]],GDList,Table_ExternalData_1[[#Headers],[25]])</f>
        <v>0</v>
      </c>
      <c r="AE43" s="7">
        <f>SUMIFS(GQList,GIList,Table_ExternalData_1[[#This Row],[Item_key]],GDList,Table_ExternalData_1[[#Headers],[26]])</f>
        <v>0</v>
      </c>
      <c r="AF43" s="7">
        <f>SUMIFS(GQList,GIList,Table_ExternalData_1[[#This Row],[Item_key]],GDList,Table_ExternalData_1[[#Headers],[27]])</f>
        <v>0</v>
      </c>
      <c r="AG43" s="7">
        <f>SUMIFS(GQList,GIList,Table_ExternalData_1[[#This Row],[Item_key]],GDList,Table_ExternalData_1[[#Headers],[28]])</f>
        <v>0</v>
      </c>
      <c r="AH43" s="7">
        <f>SUMIFS(GQList,GIList,Table_ExternalData_1[[#This Row],[Item_key]],GDList,Table_ExternalData_1[[#Headers],[29]])</f>
        <v>0</v>
      </c>
      <c r="AI43" s="7">
        <f>SUMIFS(GQList,GIList,Table_ExternalData_1[[#This Row],[Item_key]],GDList,Table_ExternalData_1[[#Headers],[30]])</f>
        <v>0</v>
      </c>
      <c r="AJ43" s="7">
        <f>SUMIFS(GQList,GIList,Table_ExternalData_1[[#This Row],[Item_key]],GDList,Table_ExternalData_1[[#Headers],[31]])</f>
        <v>0</v>
      </c>
      <c r="AK43" s="7">
        <f>SUM(Table_ExternalData_1[[#This Row],[1]:[31]])</f>
        <v>1100</v>
      </c>
    </row>
    <row r="44" spans="1:37" hidden="1">
      <c r="A44" s="3" t="s">
        <v>696</v>
      </c>
      <c r="B44" s="3" t="s">
        <v>328</v>
      </c>
      <c r="C44" s="3" t="s">
        <v>699</v>
      </c>
      <c r="D44" s="3" t="s">
        <v>700</v>
      </c>
      <c r="E44" s="6" t="s">
        <v>1662</v>
      </c>
      <c r="F44" s="7">
        <f>SUMIFS(GQList,GIList,Table_ExternalData_1[[#This Row],[Item_key]],GDList,Table_ExternalData_1[[#Headers],[1]])</f>
        <v>0</v>
      </c>
      <c r="G44" s="7">
        <f>SUMIFS(GQList,GIList,Table_ExternalData_1[[#This Row],[Item_key]],GDList,Table_ExternalData_1[[#Headers],[2]])</f>
        <v>0</v>
      </c>
      <c r="H44" s="7">
        <f>SUMIFS(GQList,GIList,Table_ExternalData_1[[#This Row],[Item_key]],GDList,Table_ExternalData_1[[#Headers],[3]])</f>
        <v>0</v>
      </c>
      <c r="I44" s="7">
        <f>SUMIFS(GQList,GIList,Table_ExternalData_1[[#This Row],[Item_key]],GDList,Table_ExternalData_1[[#Headers],[4]])</f>
        <v>0</v>
      </c>
      <c r="J44" s="7">
        <f>SUMIFS(GQList,GIList,Table_ExternalData_1[[#This Row],[Item_key]],GDList,Table_ExternalData_1[[#Headers],[5]])</f>
        <v>0</v>
      </c>
      <c r="K44" s="7">
        <f>SUMIFS(GQList,GIList,Table_ExternalData_1[[#This Row],[Item_key]],GDList,Table_ExternalData_1[[#Headers],[6]])</f>
        <v>0</v>
      </c>
      <c r="L44" s="7">
        <f>SUMIFS(GQList,GIList,Table_ExternalData_1[[#This Row],[Item_key]],GDList,Table_ExternalData_1[[#Headers],[7]])</f>
        <v>0</v>
      </c>
      <c r="M44" s="7">
        <f>SUMIFS(GQList,GIList,Table_ExternalData_1[[#This Row],[Item_key]],GDList,Table_ExternalData_1[[#Headers],[8]])</f>
        <v>0</v>
      </c>
      <c r="N44" s="7">
        <f>SUMIFS(GQList,GIList,Table_ExternalData_1[[#This Row],[Item_key]],GDList,Table_ExternalData_1[[#Headers],[9]])</f>
        <v>0</v>
      </c>
      <c r="O44" s="7">
        <f>SUMIFS(GQList,GIList,Table_ExternalData_1[[#This Row],[Item_key]],GDList,Table_ExternalData_1[[#Headers],[10]])</f>
        <v>0</v>
      </c>
      <c r="P44" s="7">
        <f>SUMIFS(GQList,GIList,Table_ExternalData_1[[#This Row],[Item_key]],GDList,Table_ExternalData_1[[#Headers],[11]])</f>
        <v>0</v>
      </c>
      <c r="Q44" s="7">
        <f>SUMIFS(GQList,GIList,Table_ExternalData_1[[#This Row],[Item_key]],GDList,Table_ExternalData_1[[#Headers],[12]])</f>
        <v>0</v>
      </c>
      <c r="R44" s="7">
        <f>SUMIFS(GQList,GIList,Table_ExternalData_1[[#This Row],[Item_key]],GDList,Table_ExternalData_1[[#Headers],[13]])</f>
        <v>1100</v>
      </c>
      <c r="S44" s="7">
        <f>SUMIFS(GQList,GIList,Table_ExternalData_1[[#This Row],[Item_key]],GDList,Table_ExternalData_1[[#Headers],[14]])</f>
        <v>0</v>
      </c>
      <c r="T44" s="7">
        <f>SUMIFS(GQList,GIList,Table_ExternalData_1[[#This Row],[Item_key]],GDList,Table_ExternalData_1[[#Headers],[15]])</f>
        <v>0</v>
      </c>
      <c r="U44" s="7">
        <f>SUMIFS(GQList,GIList,Table_ExternalData_1[[#This Row],[Item_key]],GDList,Table_ExternalData_1[[#Headers],[16]])</f>
        <v>0</v>
      </c>
      <c r="V44" s="7">
        <f>SUMIFS(GQList,GIList,Table_ExternalData_1[[#This Row],[Item_key]],GDList,Table_ExternalData_1[[#Headers],[17]])</f>
        <v>0</v>
      </c>
      <c r="W44" s="7">
        <f>SUMIFS(GQList,GIList,Table_ExternalData_1[[#This Row],[Item_key]],GDList,Table_ExternalData_1[[#Headers],[18]])</f>
        <v>0</v>
      </c>
      <c r="X44" s="7">
        <f>SUMIFS(GQList,GIList,Table_ExternalData_1[[#This Row],[Item_key]],GDList,Table_ExternalData_1[[#Headers],[19]])</f>
        <v>0</v>
      </c>
      <c r="Y44" s="7">
        <f>SUMIFS(GQList,GIList,Table_ExternalData_1[[#This Row],[Item_key]],GDList,Table_ExternalData_1[[#Headers],[20]])</f>
        <v>0</v>
      </c>
      <c r="Z44" s="7">
        <f>SUMIFS(GQList,GIList,Table_ExternalData_1[[#This Row],[Item_key]],GDList,Table_ExternalData_1[[#Headers],[21]])</f>
        <v>0</v>
      </c>
      <c r="AA44" s="7">
        <f>SUMIFS(GQList,GIList,Table_ExternalData_1[[#This Row],[Item_key]],GDList,Table_ExternalData_1[[#Headers],[22]])</f>
        <v>0</v>
      </c>
      <c r="AB44" s="7">
        <f>SUMIFS(GQList,GIList,Table_ExternalData_1[[#This Row],[Item_key]],GDList,Table_ExternalData_1[[#Headers],[23]])</f>
        <v>0</v>
      </c>
      <c r="AC44" s="7">
        <f>SUMIFS(GQList,GIList,Table_ExternalData_1[[#This Row],[Item_key]],GDList,Table_ExternalData_1[[#Headers],[24]])</f>
        <v>0</v>
      </c>
      <c r="AD44" s="7">
        <f>SUMIFS(GQList,GIList,Table_ExternalData_1[[#This Row],[Item_key]],GDList,Table_ExternalData_1[[#Headers],[25]])</f>
        <v>0</v>
      </c>
      <c r="AE44" s="7">
        <f>SUMIFS(GQList,GIList,Table_ExternalData_1[[#This Row],[Item_key]],GDList,Table_ExternalData_1[[#Headers],[26]])</f>
        <v>0</v>
      </c>
      <c r="AF44" s="7">
        <f>SUMIFS(GQList,GIList,Table_ExternalData_1[[#This Row],[Item_key]],GDList,Table_ExternalData_1[[#Headers],[27]])</f>
        <v>0</v>
      </c>
      <c r="AG44" s="7">
        <f>SUMIFS(GQList,GIList,Table_ExternalData_1[[#This Row],[Item_key]],GDList,Table_ExternalData_1[[#Headers],[28]])</f>
        <v>0</v>
      </c>
      <c r="AH44" s="7">
        <f>SUMIFS(GQList,GIList,Table_ExternalData_1[[#This Row],[Item_key]],GDList,Table_ExternalData_1[[#Headers],[29]])</f>
        <v>0</v>
      </c>
      <c r="AI44" s="7">
        <f>SUMIFS(GQList,GIList,Table_ExternalData_1[[#This Row],[Item_key]],GDList,Table_ExternalData_1[[#Headers],[30]])</f>
        <v>0</v>
      </c>
      <c r="AJ44" s="7">
        <f>SUMIFS(GQList,GIList,Table_ExternalData_1[[#This Row],[Item_key]],GDList,Table_ExternalData_1[[#Headers],[31]])</f>
        <v>0</v>
      </c>
      <c r="AK44" s="7">
        <f>SUM(Table_ExternalData_1[[#This Row],[1]:[31]])</f>
        <v>1100</v>
      </c>
    </row>
    <row r="45" spans="1:37" hidden="1">
      <c r="A45" s="3" t="s">
        <v>696</v>
      </c>
      <c r="B45" s="3" t="s">
        <v>597</v>
      </c>
      <c r="C45" s="3" t="s">
        <v>701</v>
      </c>
      <c r="D45" s="3" t="s">
        <v>702</v>
      </c>
      <c r="E45" s="6" t="s">
        <v>1662</v>
      </c>
      <c r="F45" s="7">
        <f>SUMIFS(GQList,GIList,Table_ExternalData_1[[#This Row],[Item_key]],GDList,Table_ExternalData_1[[#Headers],[1]])</f>
        <v>0</v>
      </c>
      <c r="G45" s="7">
        <f>SUMIFS(GQList,GIList,Table_ExternalData_1[[#This Row],[Item_key]],GDList,Table_ExternalData_1[[#Headers],[2]])</f>
        <v>0</v>
      </c>
      <c r="H45" s="7">
        <f>SUMIFS(GQList,GIList,Table_ExternalData_1[[#This Row],[Item_key]],GDList,Table_ExternalData_1[[#Headers],[3]])</f>
        <v>0</v>
      </c>
      <c r="I45" s="7">
        <f>SUMIFS(GQList,GIList,Table_ExternalData_1[[#This Row],[Item_key]],GDList,Table_ExternalData_1[[#Headers],[4]])</f>
        <v>0</v>
      </c>
      <c r="J45" s="7">
        <f>SUMIFS(GQList,GIList,Table_ExternalData_1[[#This Row],[Item_key]],GDList,Table_ExternalData_1[[#Headers],[5]])</f>
        <v>0</v>
      </c>
      <c r="K45" s="7">
        <f>SUMIFS(GQList,GIList,Table_ExternalData_1[[#This Row],[Item_key]],GDList,Table_ExternalData_1[[#Headers],[6]])</f>
        <v>0</v>
      </c>
      <c r="L45" s="7">
        <f>SUMIFS(GQList,GIList,Table_ExternalData_1[[#This Row],[Item_key]],GDList,Table_ExternalData_1[[#Headers],[7]])</f>
        <v>0</v>
      </c>
      <c r="M45" s="7">
        <f>SUMIFS(GQList,GIList,Table_ExternalData_1[[#This Row],[Item_key]],GDList,Table_ExternalData_1[[#Headers],[8]])</f>
        <v>0</v>
      </c>
      <c r="N45" s="7">
        <f>SUMIFS(GQList,GIList,Table_ExternalData_1[[#This Row],[Item_key]],GDList,Table_ExternalData_1[[#Headers],[9]])</f>
        <v>0</v>
      </c>
      <c r="O45" s="7">
        <f>SUMIFS(GQList,GIList,Table_ExternalData_1[[#This Row],[Item_key]],GDList,Table_ExternalData_1[[#Headers],[10]])</f>
        <v>0</v>
      </c>
      <c r="P45" s="7">
        <f>SUMIFS(GQList,GIList,Table_ExternalData_1[[#This Row],[Item_key]],GDList,Table_ExternalData_1[[#Headers],[11]])</f>
        <v>0</v>
      </c>
      <c r="Q45" s="7">
        <f>SUMIFS(GQList,GIList,Table_ExternalData_1[[#This Row],[Item_key]],GDList,Table_ExternalData_1[[#Headers],[12]])</f>
        <v>0</v>
      </c>
      <c r="R45" s="7">
        <f>SUMIFS(GQList,GIList,Table_ExternalData_1[[#This Row],[Item_key]],GDList,Table_ExternalData_1[[#Headers],[13]])</f>
        <v>0</v>
      </c>
      <c r="S45" s="7">
        <f>SUMIFS(GQList,GIList,Table_ExternalData_1[[#This Row],[Item_key]],GDList,Table_ExternalData_1[[#Headers],[14]])</f>
        <v>0</v>
      </c>
      <c r="T45" s="7">
        <f>SUMIFS(GQList,GIList,Table_ExternalData_1[[#This Row],[Item_key]],GDList,Table_ExternalData_1[[#Headers],[15]])</f>
        <v>0</v>
      </c>
      <c r="U45" s="7">
        <f>SUMIFS(GQList,GIList,Table_ExternalData_1[[#This Row],[Item_key]],GDList,Table_ExternalData_1[[#Headers],[16]])</f>
        <v>0</v>
      </c>
      <c r="V45" s="7">
        <f>SUMIFS(GQList,GIList,Table_ExternalData_1[[#This Row],[Item_key]],GDList,Table_ExternalData_1[[#Headers],[17]])</f>
        <v>0</v>
      </c>
      <c r="W45" s="7">
        <f>SUMIFS(GQList,GIList,Table_ExternalData_1[[#This Row],[Item_key]],GDList,Table_ExternalData_1[[#Headers],[18]])</f>
        <v>0</v>
      </c>
      <c r="X45" s="7">
        <f>SUMIFS(GQList,GIList,Table_ExternalData_1[[#This Row],[Item_key]],GDList,Table_ExternalData_1[[#Headers],[19]])</f>
        <v>0</v>
      </c>
      <c r="Y45" s="7">
        <f>SUMIFS(GQList,GIList,Table_ExternalData_1[[#This Row],[Item_key]],GDList,Table_ExternalData_1[[#Headers],[20]])</f>
        <v>0</v>
      </c>
      <c r="Z45" s="7">
        <f>SUMIFS(GQList,GIList,Table_ExternalData_1[[#This Row],[Item_key]],GDList,Table_ExternalData_1[[#Headers],[21]])</f>
        <v>0</v>
      </c>
      <c r="AA45" s="7">
        <f>SUMIFS(GQList,GIList,Table_ExternalData_1[[#This Row],[Item_key]],GDList,Table_ExternalData_1[[#Headers],[22]])</f>
        <v>0</v>
      </c>
      <c r="AB45" s="7">
        <f>SUMIFS(GQList,GIList,Table_ExternalData_1[[#This Row],[Item_key]],GDList,Table_ExternalData_1[[#Headers],[23]])</f>
        <v>0</v>
      </c>
      <c r="AC45" s="7">
        <f>SUMIFS(GQList,GIList,Table_ExternalData_1[[#This Row],[Item_key]],GDList,Table_ExternalData_1[[#Headers],[24]])</f>
        <v>0</v>
      </c>
      <c r="AD45" s="7">
        <f>SUMIFS(GQList,GIList,Table_ExternalData_1[[#This Row],[Item_key]],GDList,Table_ExternalData_1[[#Headers],[25]])</f>
        <v>0</v>
      </c>
      <c r="AE45" s="7">
        <f>SUMIFS(GQList,GIList,Table_ExternalData_1[[#This Row],[Item_key]],GDList,Table_ExternalData_1[[#Headers],[26]])</f>
        <v>0</v>
      </c>
      <c r="AF45" s="7">
        <f>SUMIFS(GQList,GIList,Table_ExternalData_1[[#This Row],[Item_key]],GDList,Table_ExternalData_1[[#Headers],[27]])</f>
        <v>0</v>
      </c>
      <c r="AG45" s="7">
        <f>SUMIFS(GQList,GIList,Table_ExternalData_1[[#This Row],[Item_key]],GDList,Table_ExternalData_1[[#Headers],[28]])</f>
        <v>0</v>
      </c>
      <c r="AH45" s="7">
        <f>SUMIFS(GQList,GIList,Table_ExternalData_1[[#This Row],[Item_key]],GDList,Table_ExternalData_1[[#Headers],[29]])</f>
        <v>0</v>
      </c>
      <c r="AI45" s="7">
        <f>SUMIFS(GQList,GIList,Table_ExternalData_1[[#This Row],[Item_key]],GDList,Table_ExternalData_1[[#Headers],[30]])</f>
        <v>0</v>
      </c>
      <c r="AJ45" s="7">
        <f>SUMIFS(GQList,GIList,Table_ExternalData_1[[#This Row],[Item_key]],GDList,Table_ExternalData_1[[#Headers],[31]])</f>
        <v>216</v>
      </c>
      <c r="AK45" s="7">
        <f>SUM(Table_ExternalData_1[[#This Row],[1]:[31]])</f>
        <v>216</v>
      </c>
    </row>
    <row r="46" spans="1:37" hidden="1">
      <c r="A46" s="3" t="s">
        <v>696</v>
      </c>
      <c r="B46" s="3" t="s">
        <v>330</v>
      </c>
      <c r="C46" s="3" t="s">
        <v>703</v>
      </c>
      <c r="D46" s="3" t="s">
        <v>704</v>
      </c>
      <c r="E46" s="6" t="s">
        <v>1662</v>
      </c>
      <c r="F46" s="7">
        <f>SUMIFS(GQList,GIList,Table_ExternalData_1[[#This Row],[Item_key]],GDList,Table_ExternalData_1[[#Headers],[1]])</f>
        <v>0</v>
      </c>
      <c r="G46" s="7">
        <f>SUMIFS(GQList,GIList,Table_ExternalData_1[[#This Row],[Item_key]],GDList,Table_ExternalData_1[[#Headers],[2]])</f>
        <v>0</v>
      </c>
      <c r="H46" s="7">
        <f>SUMIFS(GQList,GIList,Table_ExternalData_1[[#This Row],[Item_key]],GDList,Table_ExternalData_1[[#Headers],[3]])</f>
        <v>0</v>
      </c>
      <c r="I46" s="7">
        <f>SUMIFS(GQList,GIList,Table_ExternalData_1[[#This Row],[Item_key]],GDList,Table_ExternalData_1[[#Headers],[4]])</f>
        <v>0</v>
      </c>
      <c r="J46" s="7">
        <f>SUMIFS(GQList,GIList,Table_ExternalData_1[[#This Row],[Item_key]],GDList,Table_ExternalData_1[[#Headers],[5]])</f>
        <v>0</v>
      </c>
      <c r="K46" s="7">
        <f>SUMIFS(GQList,GIList,Table_ExternalData_1[[#This Row],[Item_key]],GDList,Table_ExternalData_1[[#Headers],[6]])</f>
        <v>0</v>
      </c>
      <c r="L46" s="7">
        <f>SUMIFS(GQList,GIList,Table_ExternalData_1[[#This Row],[Item_key]],GDList,Table_ExternalData_1[[#Headers],[7]])</f>
        <v>0</v>
      </c>
      <c r="M46" s="7">
        <f>SUMIFS(GQList,GIList,Table_ExternalData_1[[#This Row],[Item_key]],GDList,Table_ExternalData_1[[#Headers],[8]])</f>
        <v>0</v>
      </c>
      <c r="N46" s="7">
        <f>SUMIFS(GQList,GIList,Table_ExternalData_1[[#This Row],[Item_key]],GDList,Table_ExternalData_1[[#Headers],[9]])</f>
        <v>0</v>
      </c>
      <c r="O46" s="7">
        <f>SUMIFS(GQList,GIList,Table_ExternalData_1[[#This Row],[Item_key]],GDList,Table_ExternalData_1[[#Headers],[10]])</f>
        <v>0</v>
      </c>
      <c r="P46" s="7">
        <f>SUMIFS(GQList,GIList,Table_ExternalData_1[[#This Row],[Item_key]],GDList,Table_ExternalData_1[[#Headers],[11]])</f>
        <v>0</v>
      </c>
      <c r="Q46" s="7">
        <f>SUMIFS(GQList,GIList,Table_ExternalData_1[[#This Row],[Item_key]],GDList,Table_ExternalData_1[[#Headers],[12]])</f>
        <v>0</v>
      </c>
      <c r="R46" s="7">
        <f>SUMIFS(GQList,GIList,Table_ExternalData_1[[#This Row],[Item_key]],GDList,Table_ExternalData_1[[#Headers],[13]])</f>
        <v>650</v>
      </c>
      <c r="S46" s="7">
        <f>SUMIFS(GQList,GIList,Table_ExternalData_1[[#This Row],[Item_key]],GDList,Table_ExternalData_1[[#Headers],[14]])</f>
        <v>0</v>
      </c>
      <c r="T46" s="7">
        <f>SUMIFS(GQList,GIList,Table_ExternalData_1[[#This Row],[Item_key]],GDList,Table_ExternalData_1[[#Headers],[15]])</f>
        <v>0</v>
      </c>
      <c r="U46" s="7">
        <f>SUMIFS(GQList,GIList,Table_ExternalData_1[[#This Row],[Item_key]],GDList,Table_ExternalData_1[[#Headers],[16]])</f>
        <v>0</v>
      </c>
      <c r="V46" s="7">
        <f>SUMIFS(GQList,GIList,Table_ExternalData_1[[#This Row],[Item_key]],GDList,Table_ExternalData_1[[#Headers],[17]])</f>
        <v>0</v>
      </c>
      <c r="W46" s="7">
        <f>SUMIFS(GQList,GIList,Table_ExternalData_1[[#This Row],[Item_key]],GDList,Table_ExternalData_1[[#Headers],[18]])</f>
        <v>0</v>
      </c>
      <c r="X46" s="7">
        <f>SUMIFS(GQList,GIList,Table_ExternalData_1[[#This Row],[Item_key]],GDList,Table_ExternalData_1[[#Headers],[19]])</f>
        <v>0</v>
      </c>
      <c r="Y46" s="7">
        <f>SUMIFS(GQList,GIList,Table_ExternalData_1[[#This Row],[Item_key]],GDList,Table_ExternalData_1[[#Headers],[20]])</f>
        <v>0</v>
      </c>
      <c r="Z46" s="7">
        <f>SUMIFS(GQList,GIList,Table_ExternalData_1[[#This Row],[Item_key]],GDList,Table_ExternalData_1[[#Headers],[21]])</f>
        <v>0</v>
      </c>
      <c r="AA46" s="7">
        <f>SUMIFS(GQList,GIList,Table_ExternalData_1[[#This Row],[Item_key]],GDList,Table_ExternalData_1[[#Headers],[22]])</f>
        <v>0</v>
      </c>
      <c r="AB46" s="7">
        <f>SUMIFS(GQList,GIList,Table_ExternalData_1[[#This Row],[Item_key]],GDList,Table_ExternalData_1[[#Headers],[23]])</f>
        <v>0</v>
      </c>
      <c r="AC46" s="7">
        <f>SUMIFS(GQList,GIList,Table_ExternalData_1[[#This Row],[Item_key]],GDList,Table_ExternalData_1[[#Headers],[24]])</f>
        <v>0</v>
      </c>
      <c r="AD46" s="7">
        <f>SUMIFS(GQList,GIList,Table_ExternalData_1[[#This Row],[Item_key]],GDList,Table_ExternalData_1[[#Headers],[25]])</f>
        <v>0</v>
      </c>
      <c r="AE46" s="7">
        <f>SUMIFS(GQList,GIList,Table_ExternalData_1[[#This Row],[Item_key]],GDList,Table_ExternalData_1[[#Headers],[26]])</f>
        <v>0</v>
      </c>
      <c r="AF46" s="7">
        <f>SUMIFS(GQList,GIList,Table_ExternalData_1[[#This Row],[Item_key]],GDList,Table_ExternalData_1[[#Headers],[27]])</f>
        <v>0</v>
      </c>
      <c r="AG46" s="7">
        <f>SUMIFS(GQList,GIList,Table_ExternalData_1[[#This Row],[Item_key]],GDList,Table_ExternalData_1[[#Headers],[28]])</f>
        <v>0</v>
      </c>
      <c r="AH46" s="7">
        <f>SUMIFS(GQList,GIList,Table_ExternalData_1[[#This Row],[Item_key]],GDList,Table_ExternalData_1[[#Headers],[29]])</f>
        <v>0</v>
      </c>
      <c r="AI46" s="7">
        <f>SUMIFS(GQList,GIList,Table_ExternalData_1[[#This Row],[Item_key]],GDList,Table_ExternalData_1[[#Headers],[30]])</f>
        <v>0</v>
      </c>
      <c r="AJ46" s="7">
        <f>SUMIFS(GQList,GIList,Table_ExternalData_1[[#This Row],[Item_key]],GDList,Table_ExternalData_1[[#Headers],[31]])</f>
        <v>100</v>
      </c>
      <c r="AK46" s="7">
        <f>SUM(Table_ExternalData_1[[#This Row],[1]:[31]])</f>
        <v>750</v>
      </c>
    </row>
    <row r="47" spans="1:37" hidden="1">
      <c r="A47" s="3" t="s">
        <v>705</v>
      </c>
      <c r="B47" s="3" t="s">
        <v>579</v>
      </c>
      <c r="C47" s="3" t="s">
        <v>706</v>
      </c>
      <c r="D47" s="3" t="s">
        <v>707</v>
      </c>
      <c r="E47" s="6" t="s">
        <v>1662</v>
      </c>
      <c r="F47" s="7">
        <f>SUMIFS(GQList,GIList,Table_ExternalData_1[[#This Row],[Item_key]],GDList,Table_ExternalData_1[[#Headers],[1]])</f>
        <v>0</v>
      </c>
      <c r="G47" s="7">
        <f>SUMIFS(GQList,GIList,Table_ExternalData_1[[#This Row],[Item_key]],GDList,Table_ExternalData_1[[#Headers],[2]])</f>
        <v>0</v>
      </c>
      <c r="H47" s="7">
        <f>SUMIFS(GQList,GIList,Table_ExternalData_1[[#This Row],[Item_key]],GDList,Table_ExternalData_1[[#Headers],[3]])</f>
        <v>0</v>
      </c>
      <c r="I47" s="7">
        <f>SUMIFS(GQList,GIList,Table_ExternalData_1[[#This Row],[Item_key]],GDList,Table_ExternalData_1[[#Headers],[4]])</f>
        <v>0</v>
      </c>
      <c r="J47" s="7">
        <f>SUMIFS(GQList,GIList,Table_ExternalData_1[[#This Row],[Item_key]],GDList,Table_ExternalData_1[[#Headers],[5]])</f>
        <v>0</v>
      </c>
      <c r="K47" s="7">
        <f>SUMIFS(GQList,GIList,Table_ExternalData_1[[#This Row],[Item_key]],GDList,Table_ExternalData_1[[#Headers],[6]])</f>
        <v>0</v>
      </c>
      <c r="L47" s="7">
        <f>SUMIFS(GQList,GIList,Table_ExternalData_1[[#This Row],[Item_key]],GDList,Table_ExternalData_1[[#Headers],[7]])</f>
        <v>0</v>
      </c>
      <c r="M47" s="7">
        <f>SUMIFS(GQList,GIList,Table_ExternalData_1[[#This Row],[Item_key]],GDList,Table_ExternalData_1[[#Headers],[8]])</f>
        <v>0</v>
      </c>
      <c r="N47" s="7">
        <f>SUMIFS(GQList,GIList,Table_ExternalData_1[[#This Row],[Item_key]],GDList,Table_ExternalData_1[[#Headers],[9]])</f>
        <v>0</v>
      </c>
      <c r="O47" s="7">
        <f>SUMIFS(GQList,GIList,Table_ExternalData_1[[#This Row],[Item_key]],GDList,Table_ExternalData_1[[#Headers],[10]])</f>
        <v>0</v>
      </c>
      <c r="P47" s="7">
        <f>SUMIFS(GQList,GIList,Table_ExternalData_1[[#This Row],[Item_key]],GDList,Table_ExternalData_1[[#Headers],[11]])</f>
        <v>0</v>
      </c>
      <c r="Q47" s="7">
        <f>SUMIFS(GQList,GIList,Table_ExternalData_1[[#This Row],[Item_key]],GDList,Table_ExternalData_1[[#Headers],[12]])</f>
        <v>0</v>
      </c>
      <c r="R47" s="7">
        <f>SUMIFS(GQList,GIList,Table_ExternalData_1[[#This Row],[Item_key]],GDList,Table_ExternalData_1[[#Headers],[13]])</f>
        <v>0</v>
      </c>
      <c r="S47" s="7">
        <f>SUMIFS(GQList,GIList,Table_ExternalData_1[[#This Row],[Item_key]],GDList,Table_ExternalData_1[[#Headers],[14]])</f>
        <v>0</v>
      </c>
      <c r="T47" s="7">
        <f>SUMIFS(GQList,GIList,Table_ExternalData_1[[#This Row],[Item_key]],GDList,Table_ExternalData_1[[#Headers],[15]])</f>
        <v>0</v>
      </c>
      <c r="U47" s="7">
        <f>SUMIFS(GQList,GIList,Table_ExternalData_1[[#This Row],[Item_key]],GDList,Table_ExternalData_1[[#Headers],[16]])</f>
        <v>0</v>
      </c>
      <c r="V47" s="7">
        <f>SUMIFS(GQList,GIList,Table_ExternalData_1[[#This Row],[Item_key]],GDList,Table_ExternalData_1[[#Headers],[17]])</f>
        <v>0</v>
      </c>
      <c r="W47" s="7">
        <f>SUMIFS(GQList,GIList,Table_ExternalData_1[[#This Row],[Item_key]],GDList,Table_ExternalData_1[[#Headers],[18]])</f>
        <v>0</v>
      </c>
      <c r="X47" s="7">
        <f>SUMIFS(GQList,GIList,Table_ExternalData_1[[#This Row],[Item_key]],GDList,Table_ExternalData_1[[#Headers],[19]])</f>
        <v>0</v>
      </c>
      <c r="Y47" s="7">
        <f>SUMIFS(GQList,GIList,Table_ExternalData_1[[#This Row],[Item_key]],GDList,Table_ExternalData_1[[#Headers],[20]])</f>
        <v>0</v>
      </c>
      <c r="Z47" s="7">
        <f>SUMIFS(GQList,GIList,Table_ExternalData_1[[#This Row],[Item_key]],GDList,Table_ExternalData_1[[#Headers],[21]])</f>
        <v>0</v>
      </c>
      <c r="AA47" s="7">
        <f>SUMIFS(GQList,GIList,Table_ExternalData_1[[#This Row],[Item_key]],GDList,Table_ExternalData_1[[#Headers],[22]])</f>
        <v>0</v>
      </c>
      <c r="AB47" s="7">
        <f>SUMIFS(GQList,GIList,Table_ExternalData_1[[#This Row],[Item_key]],GDList,Table_ExternalData_1[[#Headers],[23]])</f>
        <v>0</v>
      </c>
      <c r="AC47" s="7">
        <f>SUMIFS(GQList,GIList,Table_ExternalData_1[[#This Row],[Item_key]],GDList,Table_ExternalData_1[[#Headers],[24]])</f>
        <v>0</v>
      </c>
      <c r="AD47" s="7">
        <f>SUMIFS(GQList,GIList,Table_ExternalData_1[[#This Row],[Item_key]],GDList,Table_ExternalData_1[[#Headers],[25]])</f>
        <v>0</v>
      </c>
      <c r="AE47" s="7">
        <f>SUMIFS(GQList,GIList,Table_ExternalData_1[[#This Row],[Item_key]],GDList,Table_ExternalData_1[[#Headers],[26]])</f>
        <v>0</v>
      </c>
      <c r="AF47" s="7">
        <f>SUMIFS(GQList,GIList,Table_ExternalData_1[[#This Row],[Item_key]],GDList,Table_ExternalData_1[[#Headers],[27]])</f>
        <v>0</v>
      </c>
      <c r="AG47" s="7">
        <f>SUMIFS(GQList,GIList,Table_ExternalData_1[[#This Row],[Item_key]],GDList,Table_ExternalData_1[[#Headers],[28]])</f>
        <v>0</v>
      </c>
      <c r="AH47" s="7">
        <f>SUMIFS(GQList,GIList,Table_ExternalData_1[[#This Row],[Item_key]],GDList,Table_ExternalData_1[[#Headers],[29]])</f>
        <v>0</v>
      </c>
      <c r="AI47" s="7">
        <f>SUMIFS(GQList,GIList,Table_ExternalData_1[[#This Row],[Item_key]],GDList,Table_ExternalData_1[[#Headers],[30]])</f>
        <v>800</v>
      </c>
      <c r="AJ47" s="7">
        <f>SUMIFS(GQList,GIList,Table_ExternalData_1[[#This Row],[Item_key]],GDList,Table_ExternalData_1[[#Headers],[31]])</f>
        <v>0</v>
      </c>
      <c r="AK47" s="7">
        <f>SUM(Table_ExternalData_1[[#This Row],[1]:[31]])</f>
        <v>800</v>
      </c>
    </row>
    <row r="48" spans="1:37" ht="24" hidden="1">
      <c r="A48" s="3" t="s">
        <v>705</v>
      </c>
      <c r="B48" s="3" t="s">
        <v>580</v>
      </c>
      <c r="C48" s="3" t="s">
        <v>708</v>
      </c>
      <c r="D48" s="3" t="s">
        <v>709</v>
      </c>
      <c r="E48" s="6" t="s">
        <v>1662</v>
      </c>
      <c r="F48" s="7">
        <f>SUMIFS(GQList,GIList,Table_ExternalData_1[[#This Row],[Item_key]],GDList,Table_ExternalData_1[[#Headers],[1]])</f>
        <v>0</v>
      </c>
      <c r="G48" s="7">
        <f>SUMIFS(GQList,GIList,Table_ExternalData_1[[#This Row],[Item_key]],GDList,Table_ExternalData_1[[#Headers],[2]])</f>
        <v>0</v>
      </c>
      <c r="H48" s="7">
        <f>SUMIFS(GQList,GIList,Table_ExternalData_1[[#This Row],[Item_key]],GDList,Table_ExternalData_1[[#Headers],[3]])</f>
        <v>0</v>
      </c>
      <c r="I48" s="7">
        <f>SUMIFS(GQList,GIList,Table_ExternalData_1[[#This Row],[Item_key]],GDList,Table_ExternalData_1[[#Headers],[4]])</f>
        <v>0</v>
      </c>
      <c r="J48" s="7">
        <f>SUMIFS(GQList,GIList,Table_ExternalData_1[[#This Row],[Item_key]],GDList,Table_ExternalData_1[[#Headers],[5]])</f>
        <v>0</v>
      </c>
      <c r="K48" s="7">
        <f>SUMIFS(GQList,GIList,Table_ExternalData_1[[#This Row],[Item_key]],GDList,Table_ExternalData_1[[#Headers],[6]])</f>
        <v>0</v>
      </c>
      <c r="L48" s="7">
        <f>SUMIFS(GQList,GIList,Table_ExternalData_1[[#This Row],[Item_key]],GDList,Table_ExternalData_1[[#Headers],[7]])</f>
        <v>0</v>
      </c>
      <c r="M48" s="7">
        <f>SUMIFS(GQList,GIList,Table_ExternalData_1[[#This Row],[Item_key]],GDList,Table_ExternalData_1[[#Headers],[8]])</f>
        <v>0</v>
      </c>
      <c r="N48" s="7">
        <f>SUMIFS(GQList,GIList,Table_ExternalData_1[[#This Row],[Item_key]],GDList,Table_ExternalData_1[[#Headers],[9]])</f>
        <v>0</v>
      </c>
      <c r="O48" s="7">
        <f>SUMIFS(GQList,GIList,Table_ExternalData_1[[#This Row],[Item_key]],GDList,Table_ExternalData_1[[#Headers],[10]])</f>
        <v>0</v>
      </c>
      <c r="P48" s="7">
        <f>SUMIFS(GQList,GIList,Table_ExternalData_1[[#This Row],[Item_key]],GDList,Table_ExternalData_1[[#Headers],[11]])</f>
        <v>0</v>
      </c>
      <c r="Q48" s="7">
        <f>SUMIFS(GQList,GIList,Table_ExternalData_1[[#This Row],[Item_key]],GDList,Table_ExternalData_1[[#Headers],[12]])</f>
        <v>0</v>
      </c>
      <c r="R48" s="7">
        <f>SUMIFS(GQList,GIList,Table_ExternalData_1[[#This Row],[Item_key]],GDList,Table_ExternalData_1[[#Headers],[13]])</f>
        <v>0</v>
      </c>
      <c r="S48" s="7">
        <f>SUMIFS(GQList,GIList,Table_ExternalData_1[[#This Row],[Item_key]],GDList,Table_ExternalData_1[[#Headers],[14]])</f>
        <v>0</v>
      </c>
      <c r="T48" s="7">
        <f>SUMIFS(GQList,GIList,Table_ExternalData_1[[#This Row],[Item_key]],GDList,Table_ExternalData_1[[#Headers],[15]])</f>
        <v>0</v>
      </c>
      <c r="U48" s="7">
        <f>SUMIFS(GQList,GIList,Table_ExternalData_1[[#This Row],[Item_key]],GDList,Table_ExternalData_1[[#Headers],[16]])</f>
        <v>0</v>
      </c>
      <c r="V48" s="7">
        <f>SUMIFS(GQList,GIList,Table_ExternalData_1[[#This Row],[Item_key]],GDList,Table_ExternalData_1[[#Headers],[17]])</f>
        <v>0</v>
      </c>
      <c r="W48" s="7">
        <f>SUMIFS(GQList,GIList,Table_ExternalData_1[[#This Row],[Item_key]],GDList,Table_ExternalData_1[[#Headers],[18]])</f>
        <v>0</v>
      </c>
      <c r="X48" s="7">
        <f>SUMIFS(GQList,GIList,Table_ExternalData_1[[#This Row],[Item_key]],GDList,Table_ExternalData_1[[#Headers],[19]])</f>
        <v>0</v>
      </c>
      <c r="Y48" s="7">
        <f>SUMIFS(GQList,GIList,Table_ExternalData_1[[#This Row],[Item_key]],GDList,Table_ExternalData_1[[#Headers],[20]])</f>
        <v>0</v>
      </c>
      <c r="Z48" s="7">
        <f>SUMIFS(GQList,GIList,Table_ExternalData_1[[#This Row],[Item_key]],GDList,Table_ExternalData_1[[#Headers],[21]])</f>
        <v>0</v>
      </c>
      <c r="AA48" s="7">
        <f>SUMIFS(GQList,GIList,Table_ExternalData_1[[#This Row],[Item_key]],GDList,Table_ExternalData_1[[#Headers],[22]])</f>
        <v>0</v>
      </c>
      <c r="AB48" s="7">
        <f>SUMIFS(GQList,GIList,Table_ExternalData_1[[#This Row],[Item_key]],GDList,Table_ExternalData_1[[#Headers],[23]])</f>
        <v>0</v>
      </c>
      <c r="AC48" s="7">
        <f>SUMIFS(GQList,GIList,Table_ExternalData_1[[#This Row],[Item_key]],GDList,Table_ExternalData_1[[#Headers],[24]])</f>
        <v>0</v>
      </c>
      <c r="AD48" s="7">
        <f>SUMIFS(GQList,GIList,Table_ExternalData_1[[#This Row],[Item_key]],GDList,Table_ExternalData_1[[#Headers],[25]])</f>
        <v>0</v>
      </c>
      <c r="AE48" s="7">
        <f>SUMIFS(GQList,GIList,Table_ExternalData_1[[#This Row],[Item_key]],GDList,Table_ExternalData_1[[#Headers],[26]])</f>
        <v>0</v>
      </c>
      <c r="AF48" s="7">
        <f>SUMIFS(GQList,GIList,Table_ExternalData_1[[#This Row],[Item_key]],GDList,Table_ExternalData_1[[#Headers],[27]])</f>
        <v>0</v>
      </c>
      <c r="AG48" s="7">
        <f>SUMIFS(GQList,GIList,Table_ExternalData_1[[#This Row],[Item_key]],GDList,Table_ExternalData_1[[#Headers],[28]])</f>
        <v>0</v>
      </c>
      <c r="AH48" s="7">
        <f>SUMIFS(GQList,GIList,Table_ExternalData_1[[#This Row],[Item_key]],GDList,Table_ExternalData_1[[#Headers],[29]])</f>
        <v>0</v>
      </c>
      <c r="AI48" s="7">
        <f>SUMIFS(GQList,GIList,Table_ExternalData_1[[#This Row],[Item_key]],GDList,Table_ExternalData_1[[#Headers],[30]])</f>
        <v>800</v>
      </c>
      <c r="AJ48" s="7">
        <f>SUMIFS(GQList,GIList,Table_ExternalData_1[[#This Row],[Item_key]],GDList,Table_ExternalData_1[[#Headers],[31]])</f>
        <v>0</v>
      </c>
      <c r="AK48" s="7">
        <f>SUM(Table_ExternalData_1[[#This Row],[1]:[31]])</f>
        <v>800</v>
      </c>
    </row>
    <row r="49" spans="1:37" ht="24" hidden="1">
      <c r="A49" s="3" t="s">
        <v>705</v>
      </c>
      <c r="B49" s="3" t="s">
        <v>581</v>
      </c>
      <c r="C49" s="3" t="s">
        <v>710</v>
      </c>
      <c r="D49" s="3" t="s">
        <v>711</v>
      </c>
      <c r="E49" s="6" t="s">
        <v>1662</v>
      </c>
      <c r="F49" s="7">
        <f>SUMIFS(GQList,GIList,Table_ExternalData_1[[#This Row],[Item_key]],GDList,Table_ExternalData_1[[#Headers],[1]])</f>
        <v>0</v>
      </c>
      <c r="G49" s="7">
        <f>SUMIFS(GQList,GIList,Table_ExternalData_1[[#This Row],[Item_key]],GDList,Table_ExternalData_1[[#Headers],[2]])</f>
        <v>0</v>
      </c>
      <c r="H49" s="7">
        <f>SUMIFS(GQList,GIList,Table_ExternalData_1[[#This Row],[Item_key]],GDList,Table_ExternalData_1[[#Headers],[3]])</f>
        <v>0</v>
      </c>
      <c r="I49" s="7">
        <f>SUMIFS(GQList,GIList,Table_ExternalData_1[[#This Row],[Item_key]],GDList,Table_ExternalData_1[[#Headers],[4]])</f>
        <v>0</v>
      </c>
      <c r="J49" s="7">
        <f>SUMIFS(GQList,GIList,Table_ExternalData_1[[#This Row],[Item_key]],GDList,Table_ExternalData_1[[#Headers],[5]])</f>
        <v>0</v>
      </c>
      <c r="K49" s="7">
        <f>SUMIFS(GQList,GIList,Table_ExternalData_1[[#This Row],[Item_key]],GDList,Table_ExternalData_1[[#Headers],[6]])</f>
        <v>0</v>
      </c>
      <c r="L49" s="7">
        <f>SUMIFS(GQList,GIList,Table_ExternalData_1[[#This Row],[Item_key]],GDList,Table_ExternalData_1[[#Headers],[7]])</f>
        <v>0</v>
      </c>
      <c r="M49" s="7">
        <f>SUMIFS(GQList,GIList,Table_ExternalData_1[[#This Row],[Item_key]],GDList,Table_ExternalData_1[[#Headers],[8]])</f>
        <v>0</v>
      </c>
      <c r="N49" s="7">
        <f>SUMIFS(GQList,GIList,Table_ExternalData_1[[#This Row],[Item_key]],GDList,Table_ExternalData_1[[#Headers],[9]])</f>
        <v>0</v>
      </c>
      <c r="O49" s="7">
        <f>SUMIFS(GQList,GIList,Table_ExternalData_1[[#This Row],[Item_key]],GDList,Table_ExternalData_1[[#Headers],[10]])</f>
        <v>0</v>
      </c>
      <c r="P49" s="7">
        <f>SUMIFS(GQList,GIList,Table_ExternalData_1[[#This Row],[Item_key]],GDList,Table_ExternalData_1[[#Headers],[11]])</f>
        <v>0</v>
      </c>
      <c r="Q49" s="7">
        <f>SUMIFS(GQList,GIList,Table_ExternalData_1[[#This Row],[Item_key]],GDList,Table_ExternalData_1[[#Headers],[12]])</f>
        <v>0</v>
      </c>
      <c r="R49" s="7">
        <f>SUMIFS(GQList,GIList,Table_ExternalData_1[[#This Row],[Item_key]],GDList,Table_ExternalData_1[[#Headers],[13]])</f>
        <v>0</v>
      </c>
      <c r="S49" s="7">
        <f>SUMIFS(GQList,GIList,Table_ExternalData_1[[#This Row],[Item_key]],GDList,Table_ExternalData_1[[#Headers],[14]])</f>
        <v>0</v>
      </c>
      <c r="T49" s="7">
        <f>SUMIFS(GQList,GIList,Table_ExternalData_1[[#This Row],[Item_key]],GDList,Table_ExternalData_1[[#Headers],[15]])</f>
        <v>0</v>
      </c>
      <c r="U49" s="7">
        <f>SUMIFS(GQList,GIList,Table_ExternalData_1[[#This Row],[Item_key]],GDList,Table_ExternalData_1[[#Headers],[16]])</f>
        <v>0</v>
      </c>
      <c r="V49" s="7">
        <f>SUMIFS(GQList,GIList,Table_ExternalData_1[[#This Row],[Item_key]],GDList,Table_ExternalData_1[[#Headers],[17]])</f>
        <v>0</v>
      </c>
      <c r="W49" s="7">
        <f>SUMIFS(GQList,GIList,Table_ExternalData_1[[#This Row],[Item_key]],GDList,Table_ExternalData_1[[#Headers],[18]])</f>
        <v>0</v>
      </c>
      <c r="X49" s="7">
        <f>SUMIFS(GQList,GIList,Table_ExternalData_1[[#This Row],[Item_key]],GDList,Table_ExternalData_1[[#Headers],[19]])</f>
        <v>0</v>
      </c>
      <c r="Y49" s="7">
        <f>SUMIFS(GQList,GIList,Table_ExternalData_1[[#This Row],[Item_key]],GDList,Table_ExternalData_1[[#Headers],[20]])</f>
        <v>0</v>
      </c>
      <c r="Z49" s="7">
        <f>SUMIFS(GQList,GIList,Table_ExternalData_1[[#This Row],[Item_key]],GDList,Table_ExternalData_1[[#Headers],[21]])</f>
        <v>0</v>
      </c>
      <c r="AA49" s="7">
        <f>SUMIFS(GQList,GIList,Table_ExternalData_1[[#This Row],[Item_key]],GDList,Table_ExternalData_1[[#Headers],[22]])</f>
        <v>0</v>
      </c>
      <c r="AB49" s="7">
        <f>SUMIFS(GQList,GIList,Table_ExternalData_1[[#This Row],[Item_key]],GDList,Table_ExternalData_1[[#Headers],[23]])</f>
        <v>0</v>
      </c>
      <c r="AC49" s="7">
        <f>SUMIFS(GQList,GIList,Table_ExternalData_1[[#This Row],[Item_key]],GDList,Table_ExternalData_1[[#Headers],[24]])</f>
        <v>0</v>
      </c>
      <c r="AD49" s="7">
        <f>SUMIFS(GQList,GIList,Table_ExternalData_1[[#This Row],[Item_key]],GDList,Table_ExternalData_1[[#Headers],[25]])</f>
        <v>0</v>
      </c>
      <c r="AE49" s="7">
        <f>SUMIFS(GQList,GIList,Table_ExternalData_1[[#This Row],[Item_key]],GDList,Table_ExternalData_1[[#Headers],[26]])</f>
        <v>0</v>
      </c>
      <c r="AF49" s="7">
        <f>SUMIFS(GQList,GIList,Table_ExternalData_1[[#This Row],[Item_key]],GDList,Table_ExternalData_1[[#Headers],[27]])</f>
        <v>0</v>
      </c>
      <c r="AG49" s="7">
        <f>SUMIFS(GQList,GIList,Table_ExternalData_1[[#This Row],[Item_key]],GDList,Table_ExternalData_1[[#Headers],[28]])</f>
        <v>0</v>
      </c>
      <c r="AH49" s="7">
        <f>SUMIFS(GQList,GIList,Table_ExternalData_1[[#This Row],[Item_key]],GDList,Table_ExternalData_1[[#Headers],[29]])</f>
        <v>0</v>
      </c>
      <c r="AI49" s="7">
        <f>SUMIFS(GQList,GIList,Table_ExternalData_1[[#This Row],[Item_key]],GDList,Table_ExternalData_1[[#Headers],[30]])</f>
        <v>800</v>
      </c>
      <c r="AJ49" s="7">
        <f>SUMIFS(GQList,GIList,Table_ExternalData_1[[#This Row],[Item_key]],GDList,Table_ExternalData_1[[#Headers],[31]])</f>
        <v>0</v>
      </c>
      <c r="AK49" s="7">
        <f>SUM(Table_ExternalData_1[[#This Row],[1]:[31]])</f>
        <v>800</v>
      </c>
    </row>
    <row r="50" spans="1:37" ht="24" hidden="1">
      <c r="A50" s="3" t="s">
        <v>705</v>
      </c>
      <c r="B50" s="3" t="s">
        <v>582</v>
      </c>
      <c r="C50" s="3" t="s">
        <v>712</v>
      </c>
      <c r="D50" s="3" t="s">
        <v>713</v>
      </c>
      <c r="E50" s="6" t="s">
        <v>1662</v>
      </c>
      <c r="F50" s="7">
        <f>SUMIFS(GQList,GIList,Table_ExternalData_1[[#This Row],[Item_key]],GDList,Table_ExternalData_1[[#Headers],[1]])</f>
        <v>0</v>
      </c>
      <c r="G50" s="7">
        <f>SUMIFS(GQList,GIList,Table_ExternalData_1[[#This Row],[Item_key]],GDList,Table_ExternalData_1[[#Headers],[2]])</f>
        <v>0</v>
      </c>
      <c r="H50" s="7">
        <f>SUMIFS(GQList,GIList,Table_ExternalData_1[[#This Row],[Item_key]],GDList,Table_ExternalData_1[[#Headers],[3]])</f>
        <v>0</v>
      </c>
      <c r="I50" s="7">
        <f>SUMIFS(GQList,GIList,Table_ExternalData_1[[#This Row],[Item_key]],GDList,Table_ExternalData_1[[#Headers],[4]])</f>
        <v>0</v>
      </c>
      <c r="J50" s="7">
        <f>SUMIFS(GQList,GIList,Table_ExternalData_1[[#This Row],[Item_key]],GDList,Table_ExternalData_1[[#Headers],[5]])</f>
        <v>0</v>
      </c>
      <c r="K50" s="7">
        <f>SUMIFS(GQList,GIList,Table_ExternalData_1[[#This Row],[Item_key]],GDList,Table_ExternalData_1[[#Headers],[6]])</f>
        <v>0</v>
      </c>
      <c r="L50" s="7">
        <f>SUMIFS(GQList,GIList,Table_ExternalData_1[[#This Row],[Item_key]],GDList,Table_ExternalData_1[[#Headers],[7]])</f>
        <v>0</v>
      </c>
      <c r="M50" s="7">
        <f>SUMIFS(GQList,GIList,Table_ExternalData_1[[#This Row],[Item_key]],GDList,Table_ExternalData_1[[#Headers],[8]])</f>
        <v>0</v>
      </c>
      <c r="N50" s="7">
        <f>SUMIFS(GQList,GIList,Table_ExternalData_1[[#This Row],[Item_key]],GDList,Table_ExternalData_1[[#Headers],[9]])</f>
        <v>0</v>
      </c>
      <c r="O50" s="7">
        <f>SUMIFS(GQList,GIList,Table_ExternalData_1[[#This Row],[Item_key]],GDList,Table_ExternalData_1[[#Headers],[10]])</f>
        <v>0</v>
      </c>
      <c r="P50" s="7">
        <f>SUMIFS(GQList,GIList,Table_ExternalData_1[[#This Row],[Item_key]],GDList,Table_ExternalData_1[[#Headers],[11]])</f>
        <v>0</v>
      </c>
      <c r="Q50" s="7">
        <f>SUMIFS(GQList,GIList,Table_ExternalData_1[[#This Row],[Item_key]],GDList,Table_ExternalData_1[[#Headers],[12]])</f>
        <v>0</v>
      </c>
      <c r="R50" s="7">
        <f>SUMIFS(GQList,GIList,Table_ExternalData_1[[#This Row],[Item_key]],GDList,Table_ExternalData_1[[#Headers],[13]])</f>
        <v>0</v>
      </c>
      <c r="S50" s="7">
        <f>SUMIFS(GQList,GIList,Table_ExternalData_1[[#This Row],[Item_key]],GDList,Table_ExternalData_1[[#Headers],[14]])</f>
        <v>0</v>
      </c>
      <c r="T50" s="7">
        <f>SUMIFS(GQList,GIList,Table_ExternalData_1[[#This Row],[Item_key]],GDList,Table_ExternalData_1[[#Headers],[15]])</f>
        <v>0</v>
      </c>
      <c r="U50" s="7">
        <f>SUMIFS(GQList,GIList,Table_ExternalData_1[[#This Row],[Item_key]],GDList,Table_ExternalData_1[[#Headers],[16]])</f>
        <v>0</v>
      </c>
      <c r="V50" s="7">
        <f>SUMIFS(GQList,GIList,Table_ExternalData_1[[#This Row],[Item_key]],GDList,Table_ExternalData_1[[#Headers],[17]])</f>
        <v>0</v>
      </c>
      <c r="W50" s="7">
        <f>SUMIFS(GQList,GIList,Table_ExternalData_1[[#This Row],[Item_key]],GDList,Table_ExternalData_1[[#Headers],[18]])</f>
        <v>0</v>
      </c>
      <c r="X50" s="7">
        <f>SUMIFS(GQList,GIList,Table_ExternalData_1[[#This Row],[Item_key]],GDList,Table_ExternalData_1[[#Headers],[19]])</f>
        <v>0</v>
      </c>
      <c r="Y50" s="7">
        <f>SUMIFS(GQList,GIList,Table_ExternalData_1[[#This Row],[Item_key]],GDList,Table_ExternalData_1[[#Headers],[20]])</f>
        <v>0</v>
      </c>
      <c r="Z50" s="7">
        <f>SUMIFS(GQList,GIList,Table_ExternalData_1[[#This Row],[Item_key]],GDList,Table_ExternalData_1[[#Headers],[21]])</f>
        <v>0</v>
      </c>
      <c r="AA50" s="7">
        <f>SUMIFS(GQList,GIList,Table_ExternalData_1[[#This Row],[Item_key]],GDList,Table_ExternalData_1[[#Headers],[22]])</f>
        <v>0</v>
      </c>
      <c r="AB50" s="7">
        <f>SUMIFS(GQList,GIList,Table_ExternalData_1[[#This Row],[Item_key]],GDList,Table_ExternalData_1[[#Headers],[23]])</f>
        <v>0</v>
      </c>
      <c r="AC50" s="7">
        <f>SUMIFS(GQList,GIList,Table_ExternalData_1[[#This Row],[Item_key]],GDList,Table_ExternalData_1[[#Headers],[24]])</f>
        <v>0</v>
      </c>
      <c r="AD50" s="7">
        <f>SUMIFS(GQList,GIList,Table_ExternalData_1[[#This Row],[Item_key]],GDList,Table_ExternalData_1[[#Headers],[25]])</f>
        <v>0</v>
      </c>
      <c r="AE50" s="7">
        <f>SUMIFS(GQList,GIList,Table_ExternalData_1[[#This Row],[Item_key]],GDList,Table_ExternalData_1[[#Headers],[26]])</f>
        <v>0</v>
      </c>
      <c r="AF50" s="7">
        <f>SUMIFS(GQList,GIList,Table_ExternalData_1[[#This Row],[Item_key]],GDList,Table_ExternalData_1[[#Headers],[27]])</f>
        <v>0</v>
      </c>
      <c r="AG50" s="7">
        <f>SUMIFS(GQList,GIList,Table_ExternalData_1[[#This Row],[Item_key]],GDList,Table_ExternalData_1[[#Headers],[28]])</f>
        <v>0</v>
      </c>
      <c r="AH50" s="7">
        <f>SUMIFS(GQList,GIList,Table_ExternalData_1[[#This Row],[Item_key]],GDList,Table_ExternalData_1[[#Headers],[29]])</f>
        <v>0</v>
      </c>
      <c r="AI50" s="7">
        <f>SUMIFS(GQList,GIList,Table_ExternalData_1[[#This Row],[Item_key]],GDList,Table_ExternalData_1[[#Headers],[30]])</f>
        <v>800</v>
      </c>
      <c r="AJ50" s="7">
        <f>SUMIFS(GQList,GIList,Table_ExternalData_1[[#This Row],[Item_key]],GDList,Table_ExternalData_1[[#Headers],[31]])</f>
        <v>0</v>
      </c>
      <c r="AK50" s="7">
        <f>SUM(Table_ExternalData_1[[#This Row],[1]:[31]])</f>
        <v>800</v>
      </c>
    </row>
    <row r="51" spans="1:37" ht="24" hidden="1">
      <c r="A51" s="3" t="s">
        <v>705</v>
      </c>
      <c r="B51" s="3" t="s">
        <v>583</v>
      </c>
      <c r="C51" s="3" t="s">
        <v>714</v>
      </c>
      <c r="D51" s="3" t="s">
        <v>715</v>
      </c>
      <c r="E51" s="6" t="s">
        <v>1662</v>
      </c>
      <c r="F51" s="7">
        <f>SUMIFS(GQList,GIList,Table_ExternalData_1[[#This Row],[Item_key]],GDList,Table_ExternalData_1[[#Headers],[1]])</f>
        <v>0</v>
      </c>
      <c r="G51" s="7">
        <f>SUMIFS(GQList,GIList,Table_ExternalData_1[[#This Row],[Item_key]],GDList,Table_ExternalData_1[[#Headers],[2]])</f>
        <v>0</v>
      </c>
      <c r="H51" s="7">
        <f>SUMIFS(GQList,GIList,Table_ExternalData_1[[#This Row],[Item_key]],GDList,Table_ExternalData_1[[#Headers],[3]])</f>
        <v>0</v>
      </c>
      <c r="I51" s="7">
        <f>SUMIFS(GQList,GIList,Table_ExternalData_1[[#This Row],[Item_key]],GDList,Table_ExternalData_1[[#Headers],[4]])</f>
        <v>0</v>
      </c>
      <c r="J51" s="7">
        <f>SUMIFS(GQList,GIList,Table_ExternalData_1[[#This Row],[Item_key]],GDList,Table_ExternalData_1[[#Headers],[5]])</f>
        <v>0</v>
      </c>
      <c r="K51" s="7">
        <f>SUMIFS(GQList,GIList,Table_ExternalData_1[[#This Row],[Item_key]],GDList,Table_ExternalData_1[[#Headers],[6]])</f>
        <v>0</v>
      </c>
      <c r="L51" s="7">
        <f>SUMIFS(GQList,GIList,Table_ExternalData_1[[#This Row],[Item_key]],GDList,Table_ExternalData_1[[#Headers],[7]])</f>
        <v>0</v>
      </c>
      <c r="M51" s="7">
        <f>SUMIFS(GQList,GIList,Table_ExternalData_1[[#This Row],[Item_key]],GDList,Table_ExternalData_1[[#Headers],[8]])</f>
        <v>0</v>
      </c>
      <c r="N51" s="7">
        <f>SUMIFS(GQList,GIList,Table_ExternalData_1[[#This Row],[Item_key]],GDList,Table_ExternalData_1[[#Headers],[9]])</f>
        <v>0</v>
      </c>
      <c r="O51" s="7">
        <f>SUMIFS(GQList,GIList,Table_ExternalData_1[[#This Row],[Item_key]],GDList,Table_ExternalData_1[[#Headers],[10]])</f>
        <v>0</v>
      </c>
      <c r="P51" s="7">
        <f>SUMIFS(GQList,GIList,Table_ExternalData_1[[#This Row],[Item_key]],GDList,Table_ExternalData_1[[#Headers],[11]])</f>
        <v>0</v>
      </c>
      <c r="Q51" s="7">
        <f>SUMIFS(GQList,GIList,Table_ExternalData_1[[#This Row],[Item_key]],GDList,Table_ExternalData_1[[#Headers],[12]])</f>
        <v>0</v>
      </c>
      <c r="R51" s="7">
        <f>SUMIFS(GQList,GIList,Table_ExternalData_1[[#This Row],[Item_key]],GDList,Table_ExternalData_1[[#Headers],[13]])</f>
        <v>0</v>
      </c>
      <c r="S51" s="7">
        <f>SUMIFS(GQList,GIList,Table_ExternalData_1[[#This Row],[Item_key]],GDList,Table_ExternalData_1[[#Headers],[14]])</f>
        <v>0</v>
      </c>
      <c r="T51" s="7">
        <f>SUMIFS(GQList,GIList,Table_ExternalData_1[[#This Row],[Item_key]],GDList,Table_ExternalData_1[[#Headers],[15]])</f>
        <v>0</v>
      </c>
      <c r="U51" s="7">
        <f>SUMIFS(GQList,GIList,Table_ExternalData_1[[#This Row],[Item_key]],GDList,Table_ExternalData_1[[#Headers],[16]])</f>
        <v>0</v>
      </c>
      <c r="V51" s="7">
        <f>SUMIFS(GQList,GIList,Table_ExternalData_1[[#This Row],[Item_key]],GDList,Table_ExternalData_1[[#Headers],[17]])</f>
        <v>0</v>
      </c>
      <c r="W51" s="7">
        <f>SUMIFS(GQList,GIList,Table_ExternalData_1[[#This Row],[Item_key]],GDList,Table_ExternalData_1[[#Headers],[18]])</f>
        <v>0</v>
      </c>
      <c r="X51" s="7">
        <f>SUMIFS(GQList,GIList,Table_ExternalData_1[[#This Row],[Item_key]],GDList,Table_ExternalData_1[[#Headers],[19]])</f>
        <v>0</v>
      </c>
      <c r="Y51" s="7">
        <f>SUMIFS(GQList,GIList,Table_ExternalData_1[[#This Row],[Item_key]],GDList,Table_ExternalData_1[[#Headers],[20]])</f>
        <v>0</v>
      </c>
      <c r="Z51" s="7">
        <f>SUMIFS(GQList,GIList,Table_ExternalData_1[[#This Row],[Item_key]],GDList,Table_ExternalData_1[[#Headers],[21]])</f>
        <v>0</v>
      </c>
      <c r="AA51" s="7">
        <f>SUMIFS(GQList,GIList,Table_ExternalData_1[[#This Row],[Item_key]],GDList,Table_ExternalData_1[[#Headers],[22]])</f>
        <v>0</v>
      </c>
      <c r="AB51" s="7">
        <f>SUMIFS(GQList,GIList,Table_ExternalData_1[[#This Row],[Item_key]],GDList,Table_ExternalData_1[[#Headers],[23]])</f>
        <v>0</v>
      </c>
      <c r="AC51" s="7">
        <f>SUMIFS(GQList,GIList,Table_ExternalData_1[[#This Row],[Item_key]],GDList,Table_ExternalData_1[[#Headers],[24]])</f>
        <v>0</v>
      </c>
      <c r="AD51" s="7">
        <f>SUMIFS(GQList,GIList,Table_ExternalData_1[[#This Row],[Item_key]],GDList,Table_ExternalData_1[[#Headers],[25]])</f>
        <v>0</v>
      </c>
      <c r="AE51" s="7">
        <f>SUMIFS(GQList,GIList,Table_ExternalData_1[[#This Row],[Item_key]],GDList,Table_ExternalData_1[[#Headers],[26]])</f>
        <v>0</v>
      </c>
      <c r="AF51" s="7">
        <f>SUMIFS(GQList,GIList,Table_ExternalData_1[[#This Row],[Item_key]],GDList,Table_ExternalData_1[[#Headers],[27]])</f>
        <v>0</v>
      </c>
      <c r="AG51" s="7">
        <f>SUMIFS(GQList,GIList,Table_ExternalData_1[[#This Row],[Item_key]],GDList,Table_ExternalData_1[[#Headers],[28]])</f>
        <v>0</v>
      </c>
      <c r="AH51" s="7">
        <f>SUMIFS(GQList,GIList,Table_ExternalData_1[[#This Row],[Item_key]],GDList,Table_ExternalData_1[[#Headers],[29]])</f>
        <v>0</v>
      </c>
      <c r="AI51" s="7">
        <f>SUMIFS(GQList,GIList,Table_ExternalData_1[[#This Row],[Item_key]],GDList,Table_ExternalData_1[[#Headers],[30]])</f>
        <v>800</v>
      </c>
      <c r="AJ51" s="7">
        <f>SUMIFS(GQList,GIList,Table_ExternalData_1[[#This Row],[Item_key]],GDList,Table_ExternalData_1[[#Headers],[31]])</f>
        <v>0</v>
      </c>
      <c r="AK51" s="7">
        <f>SUM(Table_ExternalData_1[[#This Row],[1]:[31]])</f>
        <v>800</v>
      </c>
    </row>
    <row r="52" spans="1:37" hidden="1">
      <c r="A52" s="3" t="s">
        <v>716</v>
      </c>
      <c r="B52" s="3" t="s">
        <v>143</v>
      </c>
      <c r="C52" s="3" t="s">
        <v>717</v>
      </c>
      <c r="D52" s="3" t="s">
        <v>718</v>
      </c>
      <c r="E52" s="6" t="s">
        <v>1662</v>
      </c>
      <c r="F52" s="7">
        <f>SUMIFS(GQList,GIList,Table_ExternalData_1[[#This Row],[Item_key]],GDList,Table_ExternalData_1[[#Headers],[1]])</f>
        <v>0</v>
      </c>
      <c r="G52" s="7">
        <f>SUMIFS(GQList,GIList,Table_ExternalData_1[[#This Row],[Item_key]],GDList,Table_ExternalData_1[[#Headers],[2]])</f>
        <v>0</v>
      </c>
      <c r="H52" s="7">
        <f>SUMIFS(GQList,GIList,Table_ExternalData_1[[#This Row],[Item_key]],GDList,Table_ExternalData_1[[#Headers],[3]])</f>
        <v>0</v>
      </c>
      <c r="I52" s="7">
        <f>SUMIFS(GQList,GIList,Table_ExternalData_1[[#This Row],[Item_key]],GDList,Table_ExternalData_1[[#Headers],[4]])</f>
        <v>0</v>
      </c>
      <c r="J52" s="7">
        <f>SUMIFS(GQList,GIList,Table_ExternalData_1[[#This Row],[Item_key]],GDList,Table_ExternalData_1[[#Headers],[5]])</f>
        <v>600</v>
      </c>
      <c r="K52" s="7">
        <f>SUMIFS(GQList,GIList,Table_ExternalData_1[[#This Row],[Item_key]],GDList,Table_ExternalData_1[[#Headers],[6]])</f>
        <v>0</v>
      </c>
      <c r="L52" s="7">
        <f>SUMIFS(GQList,GIList,Table_ExternalData_1[[#This Row],[Item_key]],GDList,Table_ExternalData_1[[#Headers],[7]])</f>
        <v>0</v>
      </c>
      <c r="M52" s="7">
        <f>SUMIFS(GQList,GIList,Table_ExternalData_1[[#This Row],[Item_key]],GDList,Table_ExternalData_1[[#Headers],[8]])</f>
        <v>0</v>
      </c>
      <c r="N52" s="7">
        <f>SUMIFS(GQList,GIList,Table_ExternalData_1[[#This Row],[Item_key]],GDList,Table_ExternalData_1[[#Headers],[9]])</f>
        <v>0</v>
      </c>
      <c r="O52" s="7">
        <f>SUMIFS(GQList,GIList,Table_ExternalData_1[[#This Row],[Item_key]],GDList,Table_ExternalData_1[[#Headers],[10]])</f>
        <v>0</v>
      </c>
      <c r="P52" s="7">
        <f>SUMIFS(GQList,GIList,Table_ExternalData_1[[#This Row],[Item_key]],GDList,Table_ExternalData_1[[#Headers],[11]])</f>
        <v>0</v>
      </c>
      <c r="Q52" s="7">
        <f>SUMIFS(GQList,GIList,Table_ExternalData_1[[#This Row],[Item_key]],GDList,Table_ExternalData_1[[#Headers],[12]])</f>
        <v>0</v>
      </c>
      <c r="R52" s="7">
        <f>SUMIFS(GQList,GIList,Table_ExternalData_1[[#This Row],[Item_key]],GDList,Table_ExternalData_1[[#Headers],[13]])</f>
        <v>0</v>
      </c>
      <c r="S52" s="7">
        <f>SUMIFS(GQList,GIList,Table_ExternalData_1[[#This Row],[Item_key]],GDList,Table_ExternalData_1[[#Headers],[14]])</f>
        <v>0</v>
      </c>
      <c r="T52" s="7">
        <f>SUMIFS(GQList,GIList,Table_ExternalData_1[[#This Row],[Item_key]],GDList,Table_ExternalData_1[[#Headers],[15]])</f>
        <v>0</v>
      </c>
      <c r="U52" s="7">
        <f>SUMIFS(GQList,GIList,Table_ExternalData_1[[#This Row],[Item_key]],GDList,Table_ExternalData_1[[#Headers],[16]])</f>
        <v>400</v>
      </c>
      <c r="V52" s="7">
        <f>SUMIFS(GQList,GIList,Table_ExternalData_1[[#This Row],[Item_key]],GDList,Table_ExternalData_1[[#Headers],[17]])</f>
        <v>0</v>
      </c>
      <c r="W52" s="7">
        <f>SUMIFS(GQList,GIList,Table_ExternalData_1[[#This Row],[Item_key]],GDList,Table_ExternalData_1[[#Headers],[18]])</f>
        <v>0</v>
      </c>
      <c r="X52" s="7">
        <f>SUMIFS(GQList,GIList,Table_ExternalData_1[[#This Row],[Item_key]],GDList,Table_ExternalData_1[[#Headers],[19]])</f>
        <v>0</v>
      </c>
      <c r="Y52" s="7">
        <f>SUMIFS(GQList,GIList,Table_ExternalData_1[[#This Row],[Item_key]],GDList,Table_ExternalData_1[[#Headers],[20]])</f>
        <v>0</v>
      </c>
      <c r="Z52" s="7">
        <f>SUMIFS(GQList,GIList,Table_ExternalData_1[[#This Row],[Item_key]],GDList,Table_ExternalData_1[[#Headers],[21]])</f>
        <v>0</v>
      </c>
      <c r="AA52" s="7">
        <f>SUMIFS(GQList,GIList,Table_ExternalData_1[[#This Row],[Item_key]],GDList,Table_ExternalData_1[[#Headers],[22]])</f>
        <v>0</v>
      </c>
      <c r="AB52" s="7">
        <f>SUMIFS(GQList,GIList,Table_ExternalData_1[[#This Row],[Item_key]],GDList,Table_ExternalData_1[[#Headers],[23]])</f>
        <v>0</v>
      </c>
      <c r="AC52" s="7">
        <f>SUMIFS(GQList,GIList,Table_ExternalData_1[[#This Row],[Item_key]],GDList,Table_ExternalData_1[[#Headers],[24]])</f>
        <v>0</v>
      </c>
      <c r="AD52" s="7">
        <f>SUMIFS(GQList,GIList,Table_ExternalData_1[[#This Row],[Item_key]],GDList,Table_ExternalData_1[[#Headers],[25]])</f>
        <v>0</v>
      </c>
      <c r="AE52" s="7">
        <f>SUMIFS(GQList,GIList,Table_ExternalData_1[[#This Row],[Item_key]],GDList,Table_ExternalData_1[[#Headers],[26]])</f>
        <v>0</v>
      </c>
      <c r="AF52" s="7">
        <f>SUMIFS(GQList,GIList,Table_ExternalData_1[[#This Row],[Item_key]],GDList,Table_ExternalData_1[[#Headers],[27]])</f>
        <v>0</v>
      </c>
      <c r="AG52" s="7">
        <f>SUMIFS(GQList,GIList,Table_ExternalData_1[[#This Row],[Item_key]],GDList,Table_ExternalData_1[[#Headers],[28]])</f>
        <v>0</v>
      </c>
      <c r="AH52" s="7">
        <f>SUMIFS(GQList,GIList,Table_ExternalData_1[[#This Row],[Item_key]],GDList,Table_ExternalData_1[[#Headers],[29]])</f>
        <v>0</v>
      </c>
      <c r="AI52" s="7">
        <f>SUMIFS(GQList,GIList,Table_ExternalData_1[[#This Row],[Item_key]],GDList,Table_ExternalData_1[[#Headers],[30]])</f>
        <v>0</v>
      </c>
      <c r="AJ52" s="7">
        <f>SUMIFS(GQList,GIList,Table_ExternalData_1[[#This Row],[Item_key]],GDList,Table_ExternalData_1[[#Headers],[31]])</f>
        <v>0</v>
      </c>
      <c r="AK52" s="7">
        <f>SUM(Table_ExternalData_1[[#This Row],[1]:[31]])</f>
        <v>1000</v>
      </c>
    </row>
    <row r="53" spans="1:37" hidden="1">
      <c r="A53" s="3" t="s">
        <v>716</v>
      </c>
      <c r="B53" s="3" t="s">
        <v>373</v>
      </c>
      <c r="C53" s="3" t="s">
        <v>719</v>
      </c>
      <c r="D53" s="3" t="s">
        <v>720</v>
      </c>
      <c r="E53" s="6" t="s">
        <v>1662</v>
      </c>
      <c r="F53" s="7">
        <f>SUMIFS(GQList,GIList,Table_ExternalData_1[[#This Row],[Item_key]],GDList,Table_ExternalData_1[[#Headers],[1]])</f>
        <v>0</v>
      </c>
      <c r="G53" s="7">
        <f>SUMIFS(GQList,GIList,Table_ExternalData_1[[#This Row],[Item_key]],GDList,Table_ExternalData_1[[#Headers],[2]])</f>
        <v>0</v>
      </c>
      <c r="H53" s="7">
        <f>SUMIFS(GQList,GIList,Table_ExternalData_1[[#This Row],[Item_key]],GDList,Table_ExternalData_1[[#Headers],[3]])</f>
        <v>0</v>
      </c>
      <c r="I53" s="7">
        <f>SUMIFS(GQList,GIList,Table_ExternalData_1[[#This Row],[Item_key]],GDList,Table_ExternalData_1[[#Headers],[4]])</f>
        <v>0</v>
      </c>
      <c r="J53" s="7">
        <f>SUMIFS(GQList,GIList,Table_ExternalData_1[[#This Row],[Item_key]],GDList,Table_ExternalData_1[[#Headers],[5]])</f>
        <v>0</v>
      </c>
      <c r="K53" s="7">
        <f>SUMIFS(GQList,GIList,Table_ExternalData_1[[#This Row],[Item_key]],GDList,Table_ExternalData_1[[#Headers],[6]])</f>
        <v>0</v>
      </c>
      <c r="L53" s="7">
        <f>SUMIFS(GQList,GIList,Table_ExternalData_1[[#This Row],[Item_key]],GDList,Table_ExternalData_1[[#Headers],[7]])</f>
        <v>0</v>
      </c>
      <c r="M53" s="7">
        <f>SUMIFS(GQList,GIList,Table_ExternalData_1[[#This Row],[Item_key]],GDList,Table_ExternalData_1[[#Headers],[8]])</f>
        <v>0</v>
      </c>
      <c r="N53" s="7">
        <f>SUMIFS(GQList,GIList,Table_ExternalData_1[[#This Row],[Item_key]],GDList,Table_ExternalData_1[[#Headers],[9]])</f>
        <v>0</v>
      </c>
      <c r="O53" s="7">
        <f>SUMIFS(GQList,GIList,Table_ExternalData_1[[#This Row],[Item_key]],GDList,Table_ExternalData_1[[#Headers],[10]])</f>
        <v>0</v>
      </c>
      <c r="P53" s="7">
        <f>SUMIFS(GQList,GIList,Table_ExternalData_1[[#This Row],[Item_key]],GDList,Table_ExternalData_1[[#Headers],[11]])</f>
        <v>0</v>
      </c>
      <c r="Q53" s="7">
        <f>SUMIFS(GQList,GIList,Table_ExternalData_1[[#This Row],[Item_key]],GDList,Table_ExternalData_1[[#Headers],[12]])</f>
        <v>0</v>
      </c>
      <c r="R53" s="7">
        <f>SUMIFS(GQList,GIList,Table_ExternalData_1[[#This Row],[Item_key]],GDList,Table_ExternalData_1[[#Headers],[13]])</f>
        <v>0</v>
      </c>
      <c r="S53" s="7">
        <f>SUMIFS(GQList,GIList,Table_ExternalData_1[[#This Row],[Item_key]],GDList,Table_ExternalData_1[[#Headers],[14]])</f>
        <v>0</v>
      </c>
      <c r="T53" s="7">
        <f>SUMIFS(GQList,GIList,Table_ExternalData_1[[#This Row],[Item_key]],GDList,Table_ExternalData_1[[#Headers],[15]])</f>
        <v>0</v>
      </c>
      <c r="U53" s="7">
        <f>SUMIFS(GQList,GIList,Table_ExternalData_1[[#This Row],[Item_key]],GDList,Table_ExternalData_1[[#Headers],[16]])</f>
        <v>1100</v>
      </c>
      <c r="V53" s="7">
        <f>SUMIFS(GQList,GIList,Table_ExternalData_1[[#This Row],[Item_key]],GDList,Table_ExternalData_1[[#Headers],[17]])</f>
        <v>0</v>
      </c>
      <c r="W53" s="7">
        <f>SUMIFS(GQList,GIList,Table_ExternalData_1[[#This Row],[Item_key]],GDList,Table_ExternalData_1[[#Headers],[18]])</f>
        <v>0</v>
      </c>
      <c r="X53" s="7">
        <f>SUMIFS(GQList,GIList,Table_ExternalData_1[[#This Row],[Item_key]],GDList,Table_ExternalData_1[[#Headers],[19]])</f>
        <v>0</v>
      </c>
      <c r="Y53" s="7">
        <f>SUMIFS(GQList,GIList,Table_ExternalData_1[[#This Row],[Item_key]],GDList,Table_ExternalData_1[[#Headers],[20]])</f>
        <v>0</v>
      </c>
      <c r="Z53" s="7">
        <f>SUMIFS(GQList,GIList,Table_ExternalData_1[[#This Row],[Item_key]],GDList,Table_ExternalData_1[[#Headers],[21]])</f>
        <v>0</v>
      </c>
      <c r="AA53" s="7">
        <f>SUMIFS(GQList,GIList,Table_ExternalData_1[[#This Row],[Item_key]],GDList,Table_ExternalData_1[[#Headers],[22]])</f>
        <v>0</v>
      </c>
      <c r="AB53" s="7">
        <f>SUMIFS(GQList,GIList,Table_ExternalData_1[[#This Row],[Item_key]],GDList,Table_ExternalData_1[[#Headers],[23]])</f>
        <v>0</v>
      </c>
      <c r="AC53" s="7">
        <f>SUMIFS(GQList,GIList,Table_ExternalData_1[[#This Row],[Item_key]],GDList,Table_ExternalData_1[[#Headers],[24]])</f>
        <v>0</v>
      </c>
      <c r="AD53" s="7">
        <f>SUMIFS(GQList,GIList,Table_ExternalData_1[[#This Row],[Item_key]],GDList,Table_ExternalData_1[[#Headers],[25]])</f>
        <v>0</v>
      </c>
      <c r="AE53" s="7">
        <f>SUMIFS(GQList,GIList,Table_ExternalData_1[[#This Row],[Item_key]],GDList,Table_ExternalData_1[[#Headers],[26]])</f>
        <v>0</v>
      </c>
      <c r="AF53" s="7">
        <f>SUMIFS(GQList,GIList,Table_ExternalData_1[[#This Row],[Item_key]],GDList,Table_ExternalData_1[[#Headers],[27]])</f>
        <v>0</v>
      </c>
      <c r="AG53" s="7">
        <f>SUMIFS(GQList,GIList,Table_ExternalData_1[[#This Row],[Item_key]],GDList,Table_ExternalData_1[[#Headers],[28]])</f>
        <v>0</v>
      </c>
      <c r="AH53" s="7">
        <f>SUMIFS(GQList,GIList,Table_ExternalData_1[[#This Row],[Item_key]],GDList,Table_ExternalData_1[[#Headers],[29]])</f>
        <v>0</v>
      </c>
      <c r="AI53" s="7">
        <f>SUMIFS(GQList,GIList,Table_ExternalData_1[[#This Row],[Item_key]],GDList,Table_ExternalData_1[[#Headers],[30]])</f>
        <v>0</v>
      </c>
      <c r="AJ53" s="7">
        <f>SUMIFS(GQList,GIList,Table_ExternalData_1[[#This Row],[Item_key]],GDList,Table_ExternalData_1[[#Headers],[31]])</f>
        <v>0</v>
      </c>
      <c r="AK53" s="7">
        <f>SUM(Table_ExternalData_1[[#This Row],[1]:[31]])</f>
        <v>1100</v>
      </c>
    </row>
    <row r="54" spans="1:37" ht="24" hidden="1">
      <c r="A54" s="3" t="s">
        <v>716</v>
      </c>
      <c r="B54" s="3" t="s">
        <v>144</v>
      </c>
      <c r="C54" s="3" t="s">
        <v>721</v>
      </c>
      <c r="D54" s="3" t="s">
        <v>722</v>
      </c>
      <c r="E54" s="6" t="s">
        <v>1662</v>
      </c>
      <c r="F54" s="7">
        <f>SUMIFS(GQList,GIList,Table_ExternalData_1[[#This Row],[Item_key]],GDList,Table_ExternalData_1[[#Headers],[1]])</f>
        <v>0</v>
      </c>
      <c r="G54" s="7">
        <f>SUMIFS(GQList,GIList,Table_ExternalData_1[[#This Row],[Item_key]],GDList,Table_ExternalData_1[[#Headers],[2]])</f>
        <v>0</v>
      </c>
      <c r="H54" s="7">
        <f>SUMIFS(GQList,GIList,Table_ExternalData_1[[#This Row],[Item_key]],GDList,Table_ExternalData_1[[#Headers],[3]])</f>
        <v>0</v>
      </c>
      <c r="I54" s="7">
        <f>SUMIFS(GQList,GIList,Table_ExternalData_1[[#This Row],[Item_key]],GDList,Table_ExternalData_1[[#Headers],[4]])</f>
        <v>0</v>
      </c>
      <c r="J54" s="7">
        <f>SUMIFS(GQList,GIList,Table_ExternalData_1[[#This Row],[Item_key]],GDList,Table_ExternalData_1[[#Headers],[5]])</f>
        <v>1000</v>
      </c>
      <c r="K54" s="7">
        <f>SUMIFS(GQList,GIList,Table_ExternalData_1[[#This Row],[Item_key]],GDList,Table_ExternalData_1[[#Headers],[6]])</f>
        <v>0</v>
      </c>
      <c r="L54" s="7">
        <f>SUMIFS(GQList,GIList,Table_ExternalData_1[[#This Row],[Item_key]],GDList,Table_ExternalData_1[[#Headers],[7]])</f>
        <v>0</v>
      </c>
      <c r="M54" s="7">
        <f>SUMIFS(GQList,GIList,Table_ExternalData_1[[#This Row],[Item_key]],GDList,Table_ExternalData_1[[#Headers],[8]])</f>
        <v>0</v>
      </c>
      <c r="N54" s="7">
        <f>SUMIFS(GQList,GIList,Table_ExternalData_1[[#This Row],[Item_key]],GDList,Table_ExternalData_1[[#Headers],[9]])</f>
        <v>0</v>
      </c>
      <c r="O54" s="7">
        <f>SUMIFS(GQList,GIList,Table_ExternalData_1[[#This Row],[Item_key]],GDList,Table_ExternalData_1[[#Headers],[10]])</f>
        <v>0</v>
      </c>
      <c r="P54" s="7">
        <f>SUMIFS(GQList,GIList,Table_ExternalData_1[[#This Row],[Item_key]],GDList,Table_ExternalData_1[[#Headers],[11]])</f>
        <v>0</v>
      </c>
      <c r="Q54" s="7">
        <f>SUMIFS(GQList,GIList,Table_ExternalData_1[[#This Row],[Item_key]],GDList,Table_ExternalData_1[[#Headers],[12]])</f>
        <v>0</v>
      </c>
      <c r="R54" s="7">
        <f>SUMIFS(GQList,GIList,Table_ExternalData_1[[#This Row],[Item_key]],GDList,Table_ExternalData_1[[#Headers],[13]])</f>
        <v>0</v>
      </c>
      <c r="S54" s="7">
        <f>SUMIFS(GQList,GIList,Table_ExternalData_1[[#This Row],[Item_key]],GDList,Table_ExternalData_1[[#Headers],[14]])</f>
        <v>0</v>
      </c>
      <c r="T54" s="7">
        <f>SUMIFS(GQList,GIList,Table_ExternalData_1[[#This Row],[Item_key]],GDList,Table_ExternalData_1[[#Headers],[15]])</f>
        <v>0</v>
      </c>
      <c r="U54" s="7">
        <f>SUMIFS(GQList,GIList,Table_ExternalData_1[[#This Row],[Item_key]],GDList,Table_ExternalData_1[[#Headers],[16]])</f>
        <v>0</v>
      </c>
      <c r="V54" s="7">
        <f>SUMIFS(GQList,GIList,Table_ExternalData_1[[#This Row],[Item_key]],GDList,Table_ExternalData_1[[#Headers],[17]])</f>
        <v>0</v>
      </c>
      <c r="W54" s="7">
        <f>SUMIFS(GQList,GIList,Table_ExternalData_1[[#This Row],[Item_key]],GDList,Table_ExternalData_1[[#Headers],[18]])</f>
        <v>0</v>
      </c>
      <c r="X54" s="7">
        <f>SUMIFS(GQList,GIList,Table_ExternalData_1[[#This Row],[Item_key]],GDList,Table_ExternalData_1[[#Headers],[19]])</f>
        <v>0</v>
      </c>
      <c r="Y54" s="7">
        <f>SUMIFS(GQList,GIList,Table_ExternalData_1[[#This Row],[Item_key]],GDList,Table_ExternalData_1[[#Headers],[20]])</f>
        <v>0</v>
      </c>
      <c r="Z54" s="7">
        <f>SUMIFS(GQList,GIList,Table_ExternalData_1[[#This Row],[Item_key]],GDList,Table_ExternalData_1[[#Headers],[21]])</f>
        <v>0</v>
      </c>
      <c r="AA54" s="7">
        <f>SUMIFS(GQList,GIList,Table_ExternalData_1[[#This Row],[Item_key]],GDList,Table_ExternalData_1[[#Headers],[22]])</f>
        <v>0</v>
      </c>
      <c r="AB54" s="7">
        <f>SUMIFS(GQList,GIList,Table_ExternalData_1[[#This Row],[Item_key]],GDList,Table_ExternalData_1[[#Headers],[23]])</f>
        <v>0</v>
      </c>
      <c r="AC54" s="7">
        <f>SUMIFS(GQList,GIList,Table_ExternalData_1[[#This Row],[Item_key]],GDList,Table_ExternalData_1[[#Headers],[24]])</f>
        <v>0</v>
      </c>
      <c r="AD54" s="7">
        <f>SUMIFS(GQList,GIList,Table_ExternalData_1[[#This Row],[Item_key]],GDList,Table_ExternalData_1[[#Headers],[25]])</f>
        <v>0</v>
      </c>
      <c r="AE54" s="7">
        <f>SUMIFS(GQList,GIList,Table_ExternalData_1[[#This Row],[Item_key]],GDList,Table_ExternalData_1[[#Headers],[26]])</f>
        <v>0</v>
      </c>
      <c r="AF54" s="7">
        <f>SUMIFS(GQList,GIList,Table_ExternalData_1[[#This Row],[Item_key]],GDList,Table_ExternalData_1[[#Headers],[27]])</f>
        <v>0</v>
      </c>
      <c r="AG54" s="7">
        <f>SUMIFS(GQList,GIList,Table_ExternalData_1[[#This Row],[Item_key]],GDList,Table_ExternalData_1[[#Headers],[28]])</f>
        <v>0</v>
      </c>
      <c r="AH54" s="7">
        <f>SUMIFS(GQList,GIList,Table_ExternalData_1[[#This Row],[Item_key]],GDList,Table_ExternalData_1[[#Headers],[29]])</f>
        <v>0</v>
      </c>
      <c r="AI54" s="7">
        <f>SUMIFS(GQList,GIList,Table_ExternalData_1[[#This Row],[Item_key]],GDList,Table_ExternalData_1[[#Headers],[30]])</f>
        <v>0</v>
      </c>
      <c r="AJ54" s="7">
        <f>SUMIFS(GQList,GIList,Table_ExternalData_1[[#This Row],[Item_key]],GDList,Table_ExternalData_1[[#Headers],[31]])</f>
        <v>0</v>
      </c>
      <c r="AK54" s="7">
        <f>SUM(Table_ExternalData_1[[#This Row],[1]:[31]])</f>
        <v>1000</v>
      </c>
    </row>
    <row r="55" spans="1:37" ht="24" hidden="1">
      <c r="A55" s="3" t="s">
        <v>716</v>
      </c>
      <c r="B55" s="3" t="s">
        <v>374</v>
      </c>
      <c r="C55" s="3" t="s">
        <v>723</v>
      </c>
      <c r="D55" s="3" t="s">
        <v>724</v>
      </c>
      <c r="E55" s="6" t="s">
        <v>1662</v>
      </c>
      <c r="F55" s="7">
        <f>SUMIFS(GQList,GIList,Table_ExternalData_1[[#This Row],[Item_key]],GDList,Table_ExternalData_1[[#Headers],[1]])</f>
        <v>0</v>
      </c>
      <c r="G55" s="7">
        <f>SUMIFS(GQList,GIList,Table_ExternalData_1[[#This Row],[Item_key]],GDList,Table_ExternalData_1[[#Headers],[2]])</f>
        <v>0</v>
      </c>
      <c r="H55" s="7">
        <f>SUMIFS(GQList,GIList,Table_ExternalData_1[[#This Row],[Item_key]],GDList,Table_ExternalData_1[[#Headers],[3]])</f>
        <v>0</v>
      </c>
      <c r="I55" s="7">
        <f>SUMIFS(GQList,GIList,Table_ExternalData_1[[#This Row],[Item_key]],GDList,Table_ExternalData_1[[#Headers],[4]])</f>
        <v>0</v>
      </c>
      <c r="J55" s="7">
        <f>SUMIFS(GQList,GIList,Table_ExternalData_1[[#This Row],[Item_key]],GDList,Table_ExternalData_1[[#Headers],[5]])</f>
        <v>0</v>
      </c>
      <c r="K55" s="7">
        <f>SUMIFS(GQList,GIList,Table_ExternalData_1[[#This Row],[Item_key]],GDList,Table_ExternalData_1[[#Headers],[6]])</f>
        <v>0</v>
      </c>
      <c r="L55" s="7">
        <f>SUMIFS(GQList,GIList,Table_ExternalData_1[[#This Row],[Item_key]],GDList,Table_ExternalData_1[[#Headers],[7]])</f>
        <v>0</v>
      </c>
      <c r="M55" s="7">
        <f>SUMIFS(GQList,GIList,Table_ExternalData_1[[#This Row],[Item_key]],GDList,Table_ExternalData_1[[#Headers],[8]])</f>
        <v>0</v>
      </c>
      <c r="N55" s="7">
        <f>SUMIFS(GQList,GIList,Table_ExternalData_1[[#This Row],[Item_key]],GDList,Table_ExternalData_1[[#Headers],[9]])</f>
        <v>0</v>
      </c>
      <c r="O55" s="7">
        <f>SUMIFS(GQList,GIList,Table_ExternalData_1[[#This Row],[Item_key]],GDList,Table_ExternalData_1[[#Headers],[10]])</f>
        <v>0</v>
      </c>
      <c r="P55" s="7">
        <f>SUMIFS(GQList,GIList,Table_ExternalData_1[[#This Row],[Item_key]],GDList,Table_ExternalData_1[[#Headers],[11]])</f>
        <v>0</v>
      </c>
      <c r="Q55" s="7">
        <f>SUMIFS(GQList,GIList,Table_ExternalData_1[[#This Row],[Item_key]],GDList,Table_ExternalData_1[[#Headers],[12]])</f>
        <v>0</v>
      </c>
      <c r="R55" s="7">
        <f>SUMIFS(GQList,GIList,Table_ExternalData_1[[#This Row],[Item_key]],GDList,Table_ExternalData_1[[#Headers],[13]])</f>
        <v>0</v>
      </c>
      <c r="S55" s="7">
        <f>SUMIFS(GQList,GIList,Table_ExternalData_1[[#This Row],[Item_key]],GDList,Table_ExternalData_1[[#Headers],[14]])</f>
        <v>0</v>
      </c>
      <c r="T55" s="7">
        <f>SUMIFS(GQList,GIList,Table_ExternalData_1[[#This Row],[Item_key]],GDList,Table_ExternalData_1[[#Headers],[15]])</f>
        <v>0</v>
      </c>
      <c r="U55" s="7">
        <f>SUMIFS(GQList,GIList,Table_ExternalData_1[[#This Row],[Item_key]],GDList,Table_ExternalData_1[[#Headers],[16]])</f>
        <v>600</v>
      </c>
      <c r="V55" s="7">
        <f>SUMIFS(GQList,GIList,Table_ExternalData_1[[#This Row],[Item_key]],GDList,Table_ExternalData_1[[#Headers],[17]])</f>
        <v>0</v>
      </c>
      <c r="W55" s="7">
        <f>SUMIFS(GQList,GIList,Table_ExternalData_1[[#This Row],[Item_key]],GDList,Table_ExternalData_1[[#Headers],[18]])</f>
        <v>0</v>
      </c>
      <c r="X55" s="7">
        <f>SUMIFS(GQList,GIList,Table_ExternalData_1[[#This Row],[Item_key]],GDList,Table_ExternalData_1[[#Headers],[19]])</f>
        <v>0</v>
      </c>
      <c r="Y55" s="7">
        <f>SUMIFS(GQList,GIList,Table_ExternalData_1[[#This Row],[Item_key]],GDList,Table_ExternalData_1[[#Headers],[20]])</f>
        <v>0</v>
      </c>
      <c r="Z55" s="7">
        <f>SUMIFS(GQList,GIList,Table_ExternalData_1[[#This Row],[Item_key]],GDList,Table_ExternalData_1[[#Headers],[21]])</f>
        <v>0</v>
      </c>
      <c r="AA55" s="7">
        <f>SUMIFS(GQList,GIList,Table_ExternalData_1[[#This Row],[Item_key]],GDList,Table_ExternalData_1[[#Headers],[22]])</f>
        <v>0</v>
      </c>
      <c r="AB55" s="7">
        <f>SUMIFS(GQList,GIList,Table_ExternalData_1[[#This Row],[Item_key]],GDList,Table_ExternalData_1[[#Headers],[23]])</f>
        <v>0</v>
      </c>
      <c r="AC55" s="7">
        <f>SUMIFS(GQList,GIList,Table_ExternalData_1[[#This Row],[Item_key]],GDList,Table_ExternalData_1[[#Headers],[24]])</f>
        <v>0</v>
      </c>
      <c r="AD55" s="7">
        <f>SUMIFS(GQList,GIList,Table_ExternalData_1[[#This Row],[Item_key]],GDList,Table_ExternalData_1[[#Headers],[25]])</f>
        <v>0</v>
      </c>
      <c r="AE55" s="7">
        <f>SUMIFS(GQList,GIList,Table_ExternalData_1[[#This Row],[Item_key]],GDList,Table_ExternalData_1[[#Headers],[26]])</f>
        <v>0</v>
      </c>
      <c r="AF55" s="7">
        <f>SUMIFS(GQList,GIList,Table_ExternalData_1[[#This Row],[Item_key]],GDList,Table_ExternalData_1[[#Headers],[27]])</f>
        <v>0</v>
      </c>
      <c r="AG55" s="7">
        <f>SUMIFS(GQList,GIList,Table_ExternalData_1[[#This Row],[Item_key]],GDList,Table_ExternalData_1[[#Headers],[28]])</f>
        <v>0</v>
      </c>
      <c r="AH55" s="7">
        <f>SUMIFS(GQList,GIList,Table_ExternalData_1[[#This Row],[Item_key]],GDList,Table_ExternalData_1[[#Headers],[29]])</f>
        <v>0</v>
      </c>
      <c r="AI55" s="7">
        <f>SUMIFS(GQList,GIList,Table_ExternalData_1[[#This Row],[Item_key]],GDList,Table_ExternalData_1[[#Headers],[30]])</f>
        <v>0</v>
      </c>
      <c r="AJ55" s="7">
        <f>SUMIFS(GQList,GIList,Table_ExternalData_1[[#This Row],[Item_key]],GDList,Table_ExternalData_1[[#Headers],[31]])</f>
        <v>0</v>
      </c>
      <c r="AK55" s="7">
        <f>SUM(Table_ExternalData_1[[#This Row],[1]:[31]])</f>
        <v>600</v>
      </c>
    </row>
    <row r="56" spans="1:37" hidden="1">
      <c r="A56" s="3" t="s">
        <v>716</v>
      </c>
      <c r="B56" s="3" t="s">
        <v>145</v>
      </c>
      <c r="C56" s="3" t="s">
        <v>725</v>
      </c>
      <c r="D56" s="3" t="s">
        <v>726</v>
      </c>
      <c r="E56" s="6" t="s">
        <v>1662</v>
      </c>
      <c r="F56" s="7">
        <f>SUMIFS(GQList,GIList,Table_ExternalData_1[[#This Row],[Item_key]],GDList,Table_ExternalData_1[[#Headers],[1]])</f>
        <v>0</v>
      </c>
      <c r="G56" s="7">
        <f>SUMIFS(GQList,GIList,Table_ExternalData_1[[#This Row],[Item_key]],GDList,Table_ExternalData_1[[#Headers],[2]])</f>
        <v>0</v>
      </c>
      <c r="H56" s="7">
        <f>SUMIFS(GQList,GIList,Table_ExternalData_1[[#This Row],[Item_key]],GDList,Table_ExternalData_1[[#Headers],[3]])</f>
        <v>0</v>
      </c>
      <c r="I56" s="7">
        <f>SUMIFS(GQList,GIList,Table_ExternalData_1[[#This Row],[Item_key]],GDList,Table_ExternalData_1[[#Headers],[4]])</f>
        <v>0</v>
      </c>
      <c r="J56" s="7">
        <f>SUMIFS(GQList,GIList,Table_ExternalData_1[[#This Row],[Item_key]],GDList,Table_ExternalData_1[[#Headers],[5]])</f>
        <v>1000</v>
      </c>
      <c r="K56" s="7">
        <f>SUMIFS(GQList,GIList,Table_ExternalData_1[[#This Row],[Item_key]],GDList,Table_ExternalData_1[[#Headers],[6]])</f>
        <v>0</v>
      </c>
      <c r="L56" s="7">
        <f>SUMIFS(GQList,GIList,Table_ExternalData_1[[#This Row],[Item_key]],GDList,Table_ExternalData_1[[#Headers],[7]])</f>
        <v>0</v>
      </c>
      <c r="M56" s="7">
        <f>SUMIFS(GQList,GIList,Table_ExternalData_1[[#This Row],[Item_key]],GDList,Table_ExternalData_1[[#Headers],[8]])</f>
        <v>0</v>
      </c>
      <c r="N56" s="7">
        <f>SUMIFS(GQList,GIList,Table_ExternalData_1[[#This Row],[Item_key]],GDList,Table_ExternalData_1[[#Headers],[9]])</f>
        <v>0</v>
      </c>
      <c r="O56" s="7">
        <f>SUMIFS(GQList,GIList,Table_ExternalData_1[[#This Row],[Item_key]],GDList,Table_ExternalData_1[[#Headers],[10]])</f>
        <v>0</v>
      </c>
      <c r="P56" s="7">
        <f>SUMIFS(GQList,GIList,Table_ExternalData_1[[#This Row],[Item_key]],GDList,Table_ExternalData_1[[#Headers],[11]])</f>
        <v>0</v>
      </c>
      <c r="Q56" s="7">
        <f>SUMIFS(GQList,GIList,Table_ExternalData_1[[#This Row],[Item_key]],GDList,Table_ExternalData_1[[#Headers],[12]])</f>
        <v>0</v>
      </c>
      <c r="R56" s="7">
        <f>SUMIFS(GQList,GIList,Table_ExternalData_1[[#This Row],[Item_key]],GDList,Table_ExternalData_1[[#Headers],[13]])</f>
        <v>0</v>
      </c>
      <c r="S56" s="7">
        <f>SUMIFS(GQList,GIList,Table_ExternalData_1[[#This Row],[Item_key]],GDList,Table_ExternalData_1[[#Headers],[14]])</f>
        <v>0</v>
      </c>
      <c r="T56" s="7">
        <f>SUMIFS(GQList,GIList,Table_ExternalData_1[[#This Row],[Item_key]],GDList,Table_ExternalData_1[[#Headers],[15]])</f>
        <v>0</v>
      </c>
      <c r="U56" s="7">
        <f>SUMIFS(GQList,GIList,Table_ExternalData_1[[#This Row],[Item_key]],GDList,Table_ExternalData_1[[#Headers],[16]])</f>
        <v>250</v>
      </c>
      <c r="V56" s="7">
        <f>SUMIFS(GQList,GIList,Table_ExternalData_1[[#This Row],[Item_key]],GDList,Table_ExternalData_1[[#Headers],[17]])</f>
        <v>0</v>
      </c>
      <c r="W56" s="7">
        <f>SUMIFS(GQList,GIList,Table_ExternalData_1[[#This Row],[Item_key]],GDList,Table_ExternalData_1[[#Headers],[18]])</f>
        <v>0</v>
      </c>
      <c r="X56" s="7">
        <f>SUMIFS(GQList,GIList,Table_ExternalData_1[[#This Row],[Item_key]],GDList,Table_ExternalData_1[[#Headers],[19]])</f>
        <v>0</v>
      </c>
      <c r="Y56" s="7">
        <f>SUMIFS(GQList,GIList,Table_ExternalData_1[[#This Row],[Item_key]],GDList,Table_ExternalData_1[[#Headers],[20]])</f>
        <v>0</v>
      </c>
      <c r="Z56" s="7">
        <f>SUMIFS(GQList,GIList,Table_ExternalData_1[[#This Row],[Item_key]],GDList,Table_ExternalData_1[[#Headers],[21]])</f>
        <v>0</v>
      </c>
      <c r="AA56" s="7">
        <f>SUMIFS(GQList,GIList,Table_ExternalData_1[[#This Row],[Item_key]],GDList,Table_ExternalData_1[[#Headers],[22]])</f>
        <v>0</v>
      </c>
      <c r="AB56" s="7">
        <f>SUMIFS(GQList,GIList,Table_ExternalData_1[[#This Row],[Item_key]],GDList,Table_ExternalData_1[[#Headers],[23]])</f>
        <v>0</v>
      </c>
      <c r="AC56" s="7">
        <f>SUMIFS(GQList,GIList,Table_ExternalData_1[[#This Row],[Item_key]],GDList,Table_ExternalData_1[[#Headers],[24]])</f>
        <v>0</v>
      </c>
      <c r="AD56" s="7">
        <f>SUMIFS(GQList,GIList,Table_ExternalData_1[[#This Row],[Item_key]],GDList,Table_ExternalData_1[[#Headers],[25]])</f>
        <v>0</v>
      </c>
      <c r="AE56" s="7">
        <f>SUMIFS(GQList,GIList,Table_ExternalData_1[[#This Row],[Item_key]],GDList,Table_ExternalData_1[[#Headers],[26]])</f>
        <v>0</v>
      </c>
      <c r="AF56" s="7">
        <f>SUMIFS(GQList,GIList,Table_ExternalData_1[[#This Row],[Item_key]],GDList,Table_ExternalData_1[[#Headers],[27]])</f>
        <v>0</v>
      </c>
      <c r="AG56" s="7">
        <f>SUMIFS(GQList,GIList,Table_ExternalData_1[[#This Row],[Item_key]],GDList,Table_ExternalData_1[[#Headers],[28]])</f>
        <v>0</v>
      </c>
      <c r="AH56" s="7">
        <f>SUMIFS(GQList,GIList,Table_ExternalData_1[[#This Row],[Item_key]],GDList,Table_ExternalData_1[[#Headers],[29]])</f>
        <v>0</v>
      </c>
      <c r="AI56" s="7">
        <f>SUMIFS(GQList,GIList,Table_ExternalData_1[[#This Row],[Item_key]],GDList,Table_ExternalData_1[[#Headers],[30]])</f>
        <v>0</v>
      </c>
      <c r="AJ56" s="7">
        <f>SUMIFS(GQList,GIList,Table_ExternalData_1[[#This Row],[Item_key]],GDList,Table_ExternalData_1[[#Headers],[31]])</f>
        <v>0</v>
      </c>
      <c r="AK56" s="7">
        <f>SUM(Table_ExternalData_1[[#This Row],[1]:[31]])</f>
        <v>1250</v>
      </c>
    </row>
    <row r="57" spans="1:37" hidden="1">
      <c r="A57" s="3" t="s">
        <v>716</v>
      </c>
      <c r="B57" s="3" t="s">
        <v>146</v>
      </c>
      <c r="C57" s="3" t="s">
        <v>727</v>
      </c>
      <c r="D57" s="3" t="s">
        <v>728</v>
      </c>
      <c r="E57" s="6" t="s">
        <v>1662</v>
      </c>
      <c r="F57" s="7">
        <f>SUMIFS(GQList,GIList,Table_ExternalData_1[[#This Row],[Item_key]],GDList,Table_ExternalData_1[[#Headers],[1]])</f>
        <v>0</v>
      </c>
      <c r="G57" s="7">
        <f>SUMIFS(GQList,GIList,Table_ExternalData_1[[#This Row],[Item_key]],GDList,Table_ExternalData_1[[#Headers],[2]])</f>
        <v>0</v>
      </c>
      <c r="H57" s="7">
        <f>SUMIFS(GQList,GIList,Table_ExternalData_1[[#This Row],[Item_key]],GDList,Table_ExternalData_1[[#Headers],[3]])</f>
        <v>0</v>
      </c>
      <c r="I57" s="7">
        <f>SUMIFS(GQList,GIList,Table_ExternalData_1[[#This Row],[Item_key]],GDList,Table_ExternalData_1[[#Headers],[4]])</f>
        <v>0</v>
      </c>
      <c r="J57" s="7">
        <f>SUMIFS(GQList,GIList,Table_ExternalData_1[[#This Row],[Item_key]],GDList,Table_ExternalData_1[[#Headers],[5]])</f>
        <v>900</v>
      </c>
      <c r="K57" s="7">
        <f>SUMIFS(GQList,GIList,Table_ExternalData_1[[#This Row],[Item_key]],GDList,Table_ExternalData_1[[#Headers],[6]])</f>
        <v>0</v>
      </c>
      <c r="L57" s="7">
        <f>SUMIFS(GQList,GIList,Table_ExternalData_1[[#This Row],[Item_key]],GDList,Table_ExternalData_1[[#Headers],[7]])</f>
        <v>0</v>
      </c>
      <c r="M57" s="7">
        <f>SUMIFS(GQList,GIList,Table_ExternalData_1[[#This Row],[Item_key]],GDList,Table_ExternalData_1[[#Headers],[8]])</f>
        <v>0</v>
      </c>
      <c r="N57" s="7">
        <f>SUMIFS(GQList,GIList,Table_ExternalData_1[[#This Row],[Item_key]],GDList,Table_ExternalData_1[[#Headers],[9]])</f>
        <v>0</v>
      </c>
      <c r="O57" s="7">
        <f>SUMIFS(GQList,GIList,Table_ExternalData_1[[#This Row],[Item_key]],GDList,Table_ExternalData_1[[#Headers],[10]])</f>
        <v>0</v>
      </c>
      <c r="P57" s="7">
        <f>SUMIFS(GQList,GIList,Table_ExternalData_1[[#This Row],[Item_key]],GDList,Table_ExternalData_1[[#Headers],[11]])</f>
        <v>0</v>
      </c>
      <c r="Q57" s="7">
        <f>SUMIFS(GQList,GIList,Table_ExternalData_1[[#This Row],[Item_key]],GDList,Table_ExternalData_1[[#Headers],[12]])</f>
        <v>0</v>
      </c>
      <c r="R57" s="7">
        <f>SUMIFS(GQList,GIList,Table_ExternalData_1[[#This Row],[Item_key]],GDList,Table_ExternalData_1[[#Headers],[13]])</f>
        <v>0</v>
      </c>
      <c r="S57" s="7">
        <f>SUMIFS(GQList,GIList,Table_ExternalData_1[[#This Row],[Item_key]],GDList,Table_ExternalData_1[[#Headers],[14]])</f>
        <v>0</v>
      </c>
      <c r="T57" s="7">
        <f>SUMIFS(GQList,GIList,Table_ExternalData_1[[#This Row],[Item_key]],GDList,Table_ExternalData_1[[#Headers],[15]])</f>
        <v>0</v>
      </c>
      <c r="U57" s="7">
        <f>SUMIFS(GQList,GIList,Table_ExternalData_1[[#This Row],[Item_key]],GDList,Table_ExternalData_1[[#Headers],[16]])</f>
        <v>0</v>
      </c>
      <c r="V57" s="7">
        <f>SUMIFS(GQList,GIList,Table_ExternalData_1[[#This Row],[Item_key]],GDList,Table_ExternalData_1[[#Headers],[17]])</f>
        <v>0</v>
      </c>
      <c r="W57" s="7">
        <f>SUMIFS(GQList,GIList,Table_ExternalData_1[[#This Row],[Item_key]],GDList,Table_ExternalData_1[[#Headers],[18]])</f>
        <v>0</v>
      </c>
      <c r="X57" s="7">
        <f>SUMIFS(GQList,GIList,Table_ExternalData_1[[#This Row],[Item_key]],GDList,Table_ExternalData_1[[#Headers],[19]])</f>
        <v>0</v>
      </c>
      <c r="Y57" s="7">
        <f>SUMIFS(GQList,GIList,Table_ExternalData_1[[#This Row],[Item_key]],GDList,Table_ExternalData_1[[#Headers],[20]])</f>
        <v>0</v>
      </c>
      <c r="Z57" s="7">
        <f>SUMIFS(GQList,GIList,Table_ExternalData_1[[#This Row],[Item_key]],GDList,Table_ExternalData_1[[#Headers],[21]])</f>
        <v>0</v>
      </c>
      <c r="AA57" s="7">
        <f>SUMIFS(GQList,GIList,Table_ExternalData_1[[#This Row],[Item_key]],GDList,Table_ExternalData_1[[#Headers],[22]])</f>
        <v>0</v>
      </c>
      <c r="AB57" s="7">
        <f>SUMIFS(GQList,GIList,Table_ExternalData_1[[#This Row],[Item_key]],GDList,Table_ExternalData_1[[#Headers],[23]])</f>
        <v>0</v>
      </c>
      <c r="AC57" s="7">
        <f>SUMIFS(GQList,GIList,Table_ExternalData_1[[#This Row],[Item_key]],GDList,Table_ExternalData_1[[#Headers],[24]])</f>
        <v>0</v>
      </c>
      <c r="AD57" s="7">
        <f>SUMIFS(GQList,GIList,Table_ExternalData_1[[#This Row],[Item_key]],GDList,Table_ExternalData_1[[#Headers],[25]])</f>
        <v>0</v>
      </c>
      <c r="AE57" s="7">
        <f>SUMIFS(GQList,GIList,Table_ExternalData_1[[#This Row],[Item_key]],GDList,Table_ExternalData_1[[#Headers],[26]])</f>
        <v>0</v>
      </c>
      <c r="AF57" s="7">
        <f>SUMIFS(GQList,GIList,Table_ExternalData_1[[#This Row],[Item_key]],GDList,Table_ExternalData_1[[#Headers],[27]])</f>
        <v>0</v>
      </c>
      <c r="AG57" s="7">
        <f>SUMIFS(GQList,GIList,Table_ExternalData_1[[#This Row],[Item_key]],GDList,Table_ExternalData_1[[#Headers],[28]])</f>
        <v>0</v>
      </c>
      <c r="AH57" s="7">
        <f>SUMIFS(GQList,GIList,Table_ExternalData_1[[#This Row],[Item_key]],GDList,Table_ExternalData_1[[#Headers],[29]])</f>
        <v>0</v>
      </c>
      <c r="AI57" s="7">
        <f>SUMIFS(GQList,GIList,Table_ExternalData_1[[#This Row],[Item_key]],GDList,Table_ExternalData_1[[#Headers],[30]])</f>
        <v>0</v>
      </c>
      <c r="AJ57" s="7">
        <f>SUMIFS(GQList,GIList,Table_ExternalData_1[[#This Row],[Item_key]],GDList,Table_ExternalData_1[[#Headers],[31]])</f>
        <v>0</v>
      </c>
      <c r="AK57" s="7">
        <f>SUM(Table_ExternalData_1[[#This Row],[1]:[31]])</f>
        <v>900</v>
      </c>
    </row>
    <row r="58" spans="1:37" hidden="1">
      <c r="A58" s="3" t="s">
        <v>716</v>
      </c>
      <c r="B58" s="3" t="s">
        <v>147</v>
      </c>
      <c r="C58" s="3" t="s">
        <v>729</v>
      </c>
      <c r="D58" s="3" t="s">
        <v>730</v>
      </c>
      <c r="E58" s="6" t="s">
        <v>1662</v>
      </c>
      <c r="F58" s="7">
        <f>SUMIFS(GQList,GIList,Table_ExternalData_1[[#This Row],[Item_key]],GDList,Table_ExternalData_1[[#Headers],[1]])</f>
        <v>0</v>
      </c>
      <c r="G58" s="7">
        <f>SUMIFS(GQList,GIList,Table_ExternalData_1[[#This Row],[Item_key]],GDList,Table_ExternalData_1[[#Headers],[2]])</f>
        <v>0</v>
      </c>
      <c r="H58" s="7">
        <f>SUMIFS(GQList,GIList,Table_ExternalData_1[[#This Row],[Item_key]],GDList,Table_ExternalData_1[[#Headers],[3]])</f>
        <v>0</v>
      </c>
      <c r="I58" s="7">
        <f>SUMIFS(GQList,GIList,Table_ExternalData_1[[#This Row],[Item_key]],GDList,Table_ExternalData_1[[#Headers],[4]])</f>
        <v>0</v>
      </c>
      <c r="J58" s="7">
        <f>SUMIFS(GQList,GIList,Table_ExternalData_1[[#This Row],[Item_key]],GDList,Table_ExternalData_1[[#Headers],[5]])</f>
        <v>500</v>
      </c>
      <c r="K58" s="7">
        <f>SUMIFS(GQList,GIList,Table_ExternalData_1[[#This Row],[Item_key]],GDList,Table_ExternalData_1[[#Headers],[6]])</f>
        <v>0</v>
      </c>
      <c r="L58" s="7">
        <f>SUMIFS(GQList,GIList,Table_ExternalData_1[[#This Row],[Item_key]],GDList,Table_ExternalData_1[[#Headers],[7]])</f>
        <v>0</v>
      </c>
      <c r="M58" s="7">
        <f>SUMIFS(GQList,GIList,Table_ExternalData_1[[#This Row],[Item_key]],GDList,Table_ExternalData_1[[#Headers],[8]])</f>
        <v>0</v>
      </c>
      <c r="N58" s="7">
        <f>SUMIFS(GQList,GIList,Table_ExternalData_1[[#This Row],[Item_key]],GDList,Table_ExternalData_1[[#Headers],[9]])</f>
        <v>0</v>
      </c>
      <c r="O58" s="7">
        <f>SUMIFS(GQList,GIList,Table_ExternalData_1[[#This Row],[Item_key]],GDList,Table_ExternalData_1[[#Headers],[10]])</f>
        <v>0</v>
      </c>
      <c r="P58" s="7">
        <f>SUMIFS(GQList,GIList,Table_ExternalData_1[[#This Row],[Item_key]],GDList,Table_ExternalData_1[[#Headers],[11]])</f>
        <v>0</v>
      </c>
      <c r="Q58" s="7">
        <f>SUMIFS(GQList,GIList,Table_ExternalData_1[[#This Row],[Item_key]],GDList,Table_ExternalData_1[[#Headers],[12]])</f>
        <v>0</v>
      </c>
      <c r="R58" s="7">
        <f>SUMIFS(GQList,GIList,Table_ExternalData_1[[#This Row],[Item_key]],GDList,Table_ExternalData_1[[#Headers],[13]])</f>
        <v>0</v>
      </c>
      <c r="S58" s="7">
        <f>SUMIFS(GQList,GIList,Table_ExternalData_1[[#This Row],[Item_key]],GDList,Table_ExternalData_1[[#Headers],[14]])</f>
        <v>0</v>
      </c>
      <c r="T58" s="7">
        <f>SUMIFS(GQList,GIList,Table_ExternalData_1[[#This Row],[Item_key]],GDList,Table_ExternalData_1[[#Headers],[15]])</f>
        <v>0</v>
      </c>
      <c r="U58" s="7">
        <f>SUMIFS(GQList,GIList,Table_ExternalData_1[[#This Row],[Item_key]],GDList,Table_ExternalData_1[[#Headers],[16]])</f>
        <v>0</v>
      </c>
      <c r="V58" s="7">
        <f>SUMIFS(GQList,GIList,Table_ExternalData_1[[#This Row],[Item_key]],GDList,Table_ExternalData_1[[#Headers],[17]])</f>
        <v>0</v>
      </c>
      <c r="W58" s="7">
        <f>SUMIFS(GQList,GIList,Table_ExternalData_1[[#This Row],[Item_key]],GDList,Table_ExternalData_1[[#Headers],[18]])</f>
        <v>0</v>
      </c>
      <c r="X58" s="7">
        <f>SUMIFS(GQList,GIList,Table_ExternalData_1[[#This Row],[Item_key]],GDList,Table_ExternalData_1[[#Headers],[19]])</f>
        <v>0</v>
      </c>
      <c r="Y58" s="7">
        <f>SUMIFS(GQList,GIList,Table_ExternalData_1[[#This Row],[Item_key]],GDList,Table_ExternalData_1[[#Headers],[20]])</f>
        <v>0</v>
      </c>
      <c r="Z58" s="7">
        <f>SUMIFS(GQList,GIList,Table_ExternalData_1[[#This Row],[Item_key]],GDList,Table_ExternalData_1[[#Headers],[21]])</f>
        <v>0</v>
      </c>
      <c r="AA58" s="7">
        <f>SUMIFS(GQList,GIList,Table_ExternalData_1[[#This Row],[Item_key]],GDList,Table_ExternalData_1[[#Headers],[22]])</f>
        <v>0</v>
      </c>
      <c r="AB58" s="7">
        <f>SUMIFS(GQList,GIList,Table_ExternalData_1[[#This Row],[Item_key]],GDList,Table_ExternalData_1[[#Headers],[23]])</f>
        <v>0</v>
      </c>
      <c r="AC58" s="7">
        <f>SUMIFS(GQList,GIList,Table_ExternalData_1[[#This Row],[Item_key]],GDList,Table_ExternalData_1[[#Headers],[24]])</f>
        <v>0</v>
      </c>
      <c r="AD58" s="7">
        <f>SUMIFS(GQList,GIList,Table_ExternalData_1[[#This Row],[Item_key]],GDList,Table_ExternalData_1[[#Headers],[25]])</f>
        <v>0</v>
      </c>
      <c r="AE58" s="7">
        <f>SUMIFS(GQList,GIList,Table_ExternalData_1[[#This Row],[Item_key]],GDList,Table_ExternalData_1[[#Headers],[26]])</f>
        <v>0</v>
      </c>
      <c r="AF58" s="7">
        <f>SUMIFS(GQList,GIList,Table_ExternalData_1[[#This Row],[Item_key]],GDList,Table_ExternalData_1[[#Headers],[27]])</f>
        <v>0</v>
      </c>
      <c r="AG58" s="7">
        <f>SUMIFS(GQList,GIList,Table_ExternalData_1[[#This Row],[Item_key]],GDList,Table_ExternalData_1[[#Headers],[28]])</f>
        <v>0</v>
      </c>
      <c r="AH58" s="7">
        <f>SUMIFS(GQList,GIList,Table_ExternalData_1[[#This Row],[Item_key]],GDList,Table_ExternalData_1[[#Headers],[29]])</f>
        <v>0</v>
      </c>
      <c r="AI58" s="7">
        <f>SUMIFS(GQList,GIList,Table_ExternalData_1[[#This Row],[Item_key]],GDList,Table_ExternalData_1[[#Headers],[30]])</f>
        <v>0</v>
      </c>
      <c r="AJ58" s="7">
        <f>SUMIFS(GQList,GIList,Table_ExternalData_1[[#This Row],[Item_key]],GDList,Table_ExternalData_1[[#Headers],[31]])</f>
        <v>0</v>
      </c>
      <c r="AK58" s="7">
        <f>SUM(Table_ExternalData_1[[#This Row],[1]:[31]])</f>
        <v>500</v>
      </c>
    </row>
    <row r="59" spans="1:37" ht="36" hidden="1">
      <c r="A59" s="3" t="s">
        <v>1834</v>
      </c>
      <c r="B59" s="3" t="s">
        <v>381</v>
      </c>
      <c r="C59" s="3" t="s">
        <v>733</v>
      </c>
      <c r="D59" s="3" t="s">
        <v>734</v>
      </c>
      <c r="E59" s="6" t="s">
        <v>1662</v>
      </c>
      <c r="F59" s="7">
        <f>SUMIFS(GQList,GIList,Table_ExternalData_1[[#This Row],[Item_key]],GDList,Table_ExternalData_1[[#Headers],[1]])</f>
        <v>0</v>
      </c>
      <c r="G59" s="7">
        <f>SUMIFS(GQList,GIList,Table_ExternalData_1[[#This Row],[Item_key]],GDList,Table_ExternalData_1[[#Headers],[2]])</f>
        <v>0</v>
      </c>
      <c r="H59" s="7">
        <f>SUMIFS(GQList,GIList,Table_ExternalData_1[[#This Row],[Item_key]],GDList,Table_ExternalData_1[[#Headers],[3]])</f>
        <v>0</v>
      </c>
      <c r="I59" s="7">
        <f>SUMIFS(GQList,GIList,Table_ExternalData_1[[#This Row],[Item_key]],GDList,Table_ExternalData_1[[#Headers],[4]])</f>
        <v>0</v>
      </c>
      <c r="J59" s="7">
        <f>SUMIFS(GQList,GIList,Table_ExternalData_1[[#This Row],[Item_key]],GDList,Table_ExternalData_1[[#Headers],[5]])</f>
        <v>0</v>
      </c>
      <c r="K59" s="7">
        <f>SUMIFS(GQList,GIList,Table_ExternalData_1[[#This Row],[Item_key]],GDList,Table_ExternalData_1[[#Headers],[6]])</f>
        <v>0</v>
      </c>
      <c r="L59" s="7">
        <f>SUMIFS(GQList,GIList,Table_ExternalData_1[[#This Row],[Item_key]],GDList,Table_ExternalData_1[[#Headers],[7]])</f>
        <v>0</v>
      </c>
      <c r="M59" s="7">
        <f>SUMIFS(GQList,GIList,Table_ExternalData_1[[#This Row],[Item_key]],GDList,Table_ExternalData_1[[#Headers],[8]])</f>
        <v>0</v>
      </c>
      <c r="N59" s="7">
        <f>SUMIFS(GQList,GIList,Table_ExternalData_1[[#This Row],[Item_key]],GDList,Table_ExternalData_1[[#Headers],[9]])</f>
        <v>0</v>
      </c>
      <c r="O59" s="7">
        <f>SUMIFS(GQList,GIList,Table_ExternalData_1[[#This Row],[Item_key]],GDList,Table_ExternalData_1[[#Headers],[10]])</f>
        <v>0</v>
      </c>
      <c r="P59" s="7">
        <f>SUMIFS(GQList,GIList,Table_ExternalData_1[[#This Row],[Item_key]],GDList,Table_ExternalData_1[[#Headers],[11]])</f>
        <v>0</v>
      </c>
      <c r="Q59" s="7">
        <f>SUMIFS(GQList,GIList,Table_ExternalData_1[[#This Row],[Item_key]],GDList,Table_ExternalData_1[[#Headers],[12]])</f>
        <v>0</v>
      </c>
      <c r="R59" s="7">
        <f>SUMIFS(GQList,GIList,Table_ExternalData_1[[#This Row],[Item_key]],GDList,Table_ExternalData_1[[#Headers],[13]])</f>
        <v>0</v>
      </c>
      <c r="S59" s="7">
        <f>SUMIFS(GQList,GIList,Table_ExternalData_1[[#This Row],[Item_key]],GDList,Table_ExternalData_1[[#Headers],[14]])</f>
        <v>200</v>
      </c>
      <c r="T59" s="7">
        <f>SUMIFS(GQList,GIList,Table_ExternalData_1[[#This Row],[Item_key]],GDList,Table_ExternalData_1[[#Headers],[15]])</f>
        <v>0</v>
      </c>
      <c r="U59" s="7">
        <f>SUMIFS(GQList,GIList,Table_ExternalData_1[[#This Row],[Item_key]],GDList,Table_ExternalData_1[[#Headers],[16]])</f>
        <v>100</v>
      </c>
      <c r="V59" s="7">
        <f>SUMIFS(GQList,GIList,Table_ExternalData_1[[#This Row],[Item_key]],GDList,Table_ExternalData_1[[#Headers],[17]])</f>
        <v>0</v>
      </c>
      <c r="W59" s="7">
        <f>SUMIFS(GQList,GIList,Table_ExternalData_1[[#This Row],[Item_key]],GDList,Table_ExternalData_1[[#Headers],[18]])</f>
        <v>0</v>
      </c>
      <c r="X59" s="7">
        <f>SUMIFS(GQList,GIList,Table_ExternalData_1[[#This Row],[Item_key]],GDList,Table_ExternalData_1[[#Headers],[19]])</f>
        <v>0</v>
      </c>
      <c r="Y59" s="7">
        <f>SUMIFS(GQList,GIList,Table_ExternalData_1[[#This Row],[Item_key]],GDList,Table_ExternalData_1[[#Headers],[20]])</f>
        <v>0</v>
      </c>
      <c r="Z59" s="7">
        <f>SUMIFS(GQList,GIList,Table_ExternalData_1[[#This Row],[Item_key]],GDList,Table_ExternalData_1[[#Headers],[21]])</f>
        <v>0</v>
      </c>
      <c r="AA59" s="7">
        <f>SUMIFS(GQList,GIList,Table_ExternalData_1[[#This Row],[Item_key]],GDList,Table_ExternalData_1[[#Headers],[22]])</f>
        <v>0</v>
      </c>
      <c r="AB59" s="7">
        <f>SUMIFS(GQList,GIList,Table_ExternalData_1[[#This Row],[Item_key]],GDList,Table_ExternalData_1[[#Headers],[23]])</f>
        <v>0</v>
      </c>
      <c r="AC59" s="7">
        <f>SUMIFS(GQList,GIList,Table_ExternalData_1[[#This Row],[Item_key]],GDList,Table_ExternalData_1[[#Headers],[24]])</f>
        <v>0</v>
      </c>
      <c r="AD59" s="7">
        <f>SUMIFS(GQList,GIList,Table_ExternalData_1[[#This Row],[Item_key]],GDList,Table_ExternalData_1[[#Headers],[25]])</f>
        <v>0</v>
      </c>
      <c r="AE59" s="7">
        <f>SUMIFS(GQList,GIList,Table_ExternalData_1[[#This Row],[Item_key]],GDList,Table_ExternalData_1[[#Headers],[26]])</f>
        <v>0</v>
      </c>
      <c r="AF59" s="7">
        <f>SUMIFS(GQList,GIList,Table_ExternalData_1[[#This Row],[Item_key]],GDList,Table_ExternalData_1[[#Headers],[27]])</f>
        <v>0</v>
      </c>
      <c r="AG59" s="7">
        <f>SUMIFS(GQList,GIList,Table_ExternalData_1[[#This Row],[Item_key]],GDList,Table_ExternalData_1[[#Headers],[28]])</f>
        <v>0</v>
      </c>
      <c r="AH59" s="7">
        <f>SUMIFS(GQList,GIList,Table_ExternalData_1[[#This Row],[Item_key]],GDList,Table_ExternalData_1[[#Headers],[29]])</f>
        <v>0</v>
      </c>
      <c r="AI59" s="7">
        <f>SUMIFS(GQList,GIList,Table_ExternalData_1[[#This Row],[Item_key]],GDList,Table_ExternalData_1[[#Headers],[30]])</f>
        <v>0</v>
      </c>
      <c r="AJ59" s="7">
        <f>SUMIFS(GQList,GIList,Table_ExternalData_1[[#This Row],[Item_key]],GDList,Table_ExternalData_1[[#Headers],[31]])</f>
        <v>0</v>
      </c>
      <c r="AK59" s="7">
        <f>SUM(Table_ExternalData_1[[#This Row],[1]:[31]])</f>
        <v>300</v>
      </c>
    </row>
    <row r="60" spans="1:37" ht="36" hidden="1">
      <c r="A60" s="3" t="s">
        <v>1834</v>
      </c>
      <c r="B60" s="3" t="s">
        <v>381</v>
      </c>
      <c r="C60" s="3" t="s">
        <v>733</v>
      </c>
      <c r="D60" s="3" t="s">
        <v>734</v>
      </c>
      <c r="E60" s="6" t="s">
        <v>2021</v>
      </c>
      <c r="F60" s="7">
        <f>SUMIFS(GQList,GIList,Table_ExternalData_1[[#This Row],[Item_key]],GDList,Table_ExternalData_1[[#Headers],[1]])</f>
        <v>0</v>
      </c>
      <c r="G60" s="7">
        <f>SUMIFS(GQList,GIList,Table_ExternalData_1[[#This Row],[Item_key]],GDList,Table_ExternalData_1[[#Headers],[2]])</f>
        <v>0</v>
      </c>
      <c r="H60" s="7">
        <f>SUMIFS(GQList,GIList,Table_ExternalData_1[[#This Row],[Item_key]],GDList,Table_ExternalData_1[[#Headers],[3]])</f>
        <v>0</v>
      </c>
      <c r="I60" s="7">
        <f>SUMIFS(GQList,GIList,Table_ExternalData_1[[#This Row],[Item_key]],GDList,Table_ExternalData_1[[#Headers],[4]])</f>
        <v>0</v>
      </c>
      <c r="J60" s="7">
        <f>SUMIFS(GQList,GIList,Table_ExternalData_1[[#This Row],[Item_key]],GDList,Table_ExternalData_1[[#Headers],[5]])</f>
        <v>0</v>
      </c>
      <c r="K60" s="7">
        <f>SUMIFS(GQList,GIList,Table_ExternalData_1[[#This Row],[Item_key]],GDList,Table_ExternalData_1[[#Headers],[6]])</f>
        <v>0</v>
      </c>
      <c r="L60" s="7">
        <f>SUMIFS(GQList,GIList,Table_ExternalData_1[[#This Row],[Item_key]],GDList,Table_ExternalData_1[[#Headers],[7]])</f>
        <v>0</v>
      </c>
      <c r="M60" s="7">
        <f>SUMIFS(GQList,GIList,Table_ExternalData_1[[#This Row],[Item_key]],GDList,Table_ExternalData_1[[#Headers],[8]])</f>
        <v>0</v>
      </c>
      <c r="N60" s="7">
        <f>SUMIFS(GQList,GIList,Table_ExternalData_1[[#This Row],[Item_key]],GDList,Table_ExternalData_1[[#Headers],[9]])</f>
        <v>0</v>
      </c>
      <c r="O60" s="7">
        <f>SUMIFS(GQList,GIList,Table_ExternalData_1[[#This Row],[Item_key]],GDList,Table_ExternalData_1[[#Headers],[10]])</f>
        <v>0</v>
      </c>
      <c r="P60" s="7">
        <f>SUMIFS(GQList,GIList,Table_ExternalData_1[[#This Row],[Item_key]],GDList,Table_ExternalData_1[[#Headers],[11]])</f>
        <v>0</v>
      </c>
      <c r="Q60" s="7">
        <f>SUMIFS(GQList,GIList,Table_ExternalData_1[[#This Row],[Item_key]],GDList,Table_ExternalData_1[[#Headers],[12]])</f>
        <v>0</v>
      </c>
      <c r="R60" s="7">
        <f>SUMIFS(GQList,GIList,Table_ExternalData_1[[#This Row],[Item_key]],GDList,Table_ExternalData_1[[#Headers],[13]])</f>
        <v>0</v>
      </c>
      <c r="S60" s="7">
        <f>SUMIFS(GQList,GIList,Table_ExternalData_1[[#This Row],[Item_key]],GDList,Table_ExternalData_1[[#Headers],[14]])</f>
        <v>200</v>
      </c>
      <c r="T60" s="7">
        <f>SUMIFS(GQList,GIList,Table_ExternalData_1[[#This Row],[Item_key]],GDList,Table_ExternalData_1[[#Headers],[15]])</f>
        <v>0</v>
      </c>
      <c r="U60" s="7">
        <f>SUMIFS(GQList,GIList,Table_ExternalData_1[[#This Row],[Item_key]],GDList,Table_ExternalData_1[[#Headers],[16]])</f>
        <v>100</v>
      </c>
      <c r="V60" s="7">
        <f>SUMIFS(GQList,GIList,Table_ExternalData_1[[#This Row],[Item_key]],GDList,Table_ExternalData_1[[#Headers],[17]])</f>
        <v>0</v>
      </c>
      <c r="W60" s="7">
        <f>SUMIFS(GQList,GIList,Table_ExternalData_1[[#This Row],[Item_key]],GDList,Table_ExternalData_1[[#Headers],[18]])</f>
        <v>0</v>
      </c>
      <c r="X60" s="7">
        <f>SUMIFS(GQList,GIList,Table_ExternalData_1[[#This Row],[Item_key]],GDList,Table_ExternalData_1[[#Headers],[19]])</f>
        <v>0</v>
      </c>
      <c r="Y60" s="7">
        <f>SUMIFS(GQList,GIList,Table_ExternalData_1[[#This Row],[Item_key]],GDList,Table_ExternalData_1[[#Headers],[20]])</f>
        <v>0</v>
      </c>
      <c r="Z60" s="7">
        <f>SUMIFS(GQList,GIList,Table_ExternalData_1[[#This Row],[Item_key]],GDList,Table_ExternalData_1[[#Headers],[21]])</f>
        <v>0</v>
      </c>
      <c r="AA60" s="7">
        <f>SUMIFS(GQList,GIList,Table_ExternalData_1[[#This Row],[Item_key]],GDList,Table_ExternalData_1[[#Headers],[22]])</f>
        <v>0</v>
      </c>
      <c r="AB60" s="7">
        <f>SUMIFS(GQList,GIList,Table_ExternalData_1[[#This Row],[Item_key]],GDList,Table_ExternalData_1[[#Headers],[23]])</f>
        <v>0</v>
      </c>
      <c r="AC60" s="7">
        <f>SUMIFS(GQList,GIList,Table_ExternalData_1[[#This Row],[Item_key]],GDList,Table_ExternalData_1[[#Headers],[24]])</f>
        <v>0</v>
      </c>
      <c r="AD60" s="7">
        <f>SUMIFS(GQList,GIList,Table_ExternalData_1[[#This Row],[Item_key]],GDList,Table_ExternalData_1[[#Headers],[25]])</f>
        <v>0</v>
      </c>
      <c r="AE60" s="7">
        <f>SUMIFS(GQList,GIList,Table_ExternalData_1[[#This Row],[Item_key]],GDList,Table_ExternalData_1[[#Headers],[26]])</f>
        <v>0</v>
      </c>
      <c r="AF60" s="7">
        <f>SUMIFS(GQList,GIList,Table_ExternalData_1[[#This Row],[Item_key]],GDList,Table_ExternalData_1[[#Headers],[27]])</f>
        <v>0</v>
      </c>
      <c r="AG60" s="7">
        <f>SUMIFS(GQList,GIList,Table_ExternalData_1[[#This Row],[Item_key]],GDList,Table_ExternalData_1[[#Headers],[28]])</f>
        <v>0</v>
      </c>
      <c r="AH60" s="7">
        <f>SUMIFS(GQList,GIList,Table_ExternalData_1[[#This Row],[Item_key]],GDList,Table_ExternalData_1[[#Headers],[29]])</f>
        <v>0</v>
      </c>
      <c r="AI60" s="7">
        <f>SUMIFS(GQList,GIList,Table_ExternalData_1[[#This Row],[Item_key]],GDList,Table_ExternalData_1[[#Headers],[30]])</f>
        <v>0</v>
      </c>
      <c r="AJ60" s="7">
        <f>SUMIFS(GQList,GIList,Table_ExternalData_1[[#This Row],[Item_key]],GDList,Table_ExternalData_1[[#Headers],[31]])</f>
        <v>0</v>
      </c>
      <c r="AK60" s="7">
        <f>SUM(Table_ExternalData_1[[#This Row],[1]:[31]])</f>
        <v>300</v>
      </c>
    </row>
    <row r="61" spans="1:37" ht="24" hidden="1">
      <c r="A61" s="3" t="s">
        <v>1835</v>
      </c>
      <c r="B61" s="3" t="s">
        <v>1731</v>
      </c>
      <c r="C61" s="3" t="s">
        <v>1836</v>
      </c>
      <c r="D61" s="3" t="s">
        <v>1837</v>
      </c>
      <c r="E61" s="6" t="s">
        <v>1662</v>
      </c>
      <c r="F61" s="7">
        <f>SUMIFS(GQList,GIList,Table_ExternalData_1[[#This Row],[Item_key]],GDList,Table_ExternalData_1[[#Headers],[1]])</f>
        <v>0</v>
      </c>
      <c r="G61" s="7">
        <f>SUMIFS(GQList,GIList,Table_ExternalData_1[[#This Row],[Item_key]],GDList,Table_ExternalData_1[[#Headers],[2]])</f>
        <v>0</v>
      </c>
      <c r="H61" s="7">
        <f>SUMIFS(GQList,GIList,Table_ExternalData_1[[#This Row],[Item_key]],GDList,Table_ExternalData_1[[#Headers],[3]])</f>
        <v>0</v>
      </c>
      <c r="I61" s="7">
        <f>SUMIFS(GQList,GIList,Table_ExternalData_1[[#This Row],[Item_key]],GDList,Table_ExternalData_1[[#Headers],[4]])</f>
        <v>0</v>
      </c>
      <c r="J61" s="7">
        <f>SUMIFS(GQList,GIList,Table_ExternalData_1[[#This Row],[Item_key]],GDList,Table_ExternalData_1[[#Headers],[5]])</f>
        <v>0</v>
      </c>
      <c r="K61" s="7">
        <f>SUMIFS(GQList,GIList,Table_ExternalData_1[[#This Row],[Item_key]],GDList,Table_ExternalData_1[[#Headers],[6]])</f>
        <v>0</v>
      </c>
      <c r="L61" s="7">
        <f>SUMIFS(GQList,GIList,Table_ExternalData_1[[#This Row],[Item_key]],GDList,Table_ExternalData_1[[#Headers],[7]])</f>
        <v>0</v>
      </c>
      <c r="M61" s="7">
        <f>SUMIFS(GQList,GIList,Table_ExternalData_1[[#This Row],[Item_key]],GDList,Table_ExternalData_1[[#Headers],[8]])</f>
        <v>0</v>
      </c>
      <c r="N61" s="7">
        <f>SUMIFS(GQList,GIList,Table_ExternalData_1[[#This Row],[Item_key]],GDList,Table_ExternalData_1[[#Headers],[9]])</f>
        <v>0</v>
      </c>
      <c r="O61" s="7">
        <f>SUMIFS(GQList,GIList,Table_ExternalData_1[[#This Row],[Item_key]],GDList,Table_ExternalData_1[[#Headers],[10]])</f>
        <v>0</v>
      </c>
      <c r="P61" s="7">
        <f>SUMIFS(GQList,GIList,Table_ExternalData_1[[#This Row],[Item_key]],GDList,Table_ExternalData_1[[#Headers],[11]])</f>
        <v>0</v>
      </c>
      <c r="Q61" s="7">
        <f>SUMIFS(GQList,GIList,Table_ExternalData_1[[#This Row],[Item_key]],GDList,Table_ExternalData_1[[#Headers],[12]])</f>
        <v>0</v>
      </c>
      <c r="R61" s="7">
        <f>SUMIFS(GQList,GIList,Table_ExternalData_1[[#This Row],[Item_key]],GDList,Table_ExternalData_1[[#Headers],[13]])</f>
        <v>0</v>
      </c>
      <c r="S61" s="7">
        <f>SUMIFS(GQList,GIList,Table_ExternalData_1[[#This Row],[Item_key]],GDList,Table_ExternalData_1[[#Headers],[14]])</f>
        <v>0</v>
      </c>
      <c r="T61" s="7">
        <f>SUMIFS(GQList,GIList,Table_ExternalData_1[[#This Row],[Item_key]],GDList,Table_ExternalData_1[[#Headers],[15]])</f>
        <v>0</v>
      </c>
      <c r="U61" s="7">
        <f>SUMIFS(GQList,GIList,Table_ExternalData_1[[#This Row],[Item_key]],GDList,Table_ExternalData_1[[#Headers],[16]])</f>
        <v>0</v>
      </c>
      <c r="V61" s="7">
        <f>SUMIFS(GQList,GIList,Table_ExternalData_1[[#This Row],[Item_key]],GDList,Table_ExternalData_1[[#Headers],[17]])</f>
        <v>0</v>
      </c>
      <c r="W61" s="7">
        <f>SUMIFS(GQList,GIList,Table_ExternalData_1[[#This Row],[Item_key]],GDList,Table_ExternalData_1[[#Headers],[18]])</f>
        <v>0</v>
      </c>
      <c r="X61" s="7">
        <f>SUMIFS(GQList,GIList,Table_ExternalData_1[[#This Row],[Item_key]],GDList,Table_ExternalData_1[[#Headers],[19]])</f>
        <v>0</v>
      </c>
      <c r="Y61" s="7">
        <f>SUMIFS(GQList,GIList,Table_ExternalData_1[[#This Row],[Item_key]],GDList,Table_ExternalData_1[[#Headers],[20]])</f>
        <v>0</v>
      </c>
      <c r="Z61" s="7">
        <f>SUMIFS(GQList,GIList,Table_ExternalData_1[[#This Row],[Item_key]],GDList,Table_ExternalData_1[[#Headers],[21]])</f>
        <v>0</v>
      </c>
      <c r="AA61" s="7">
        <f>SUMIFS(GQList,GIList,Table_ExternalData_1[[#This Row],[Item_key]],GDList,Table_ExternalData_1[[#Headers],[22]])</f>
        <v>0</v>
      </c>
      <c r="AB61" s="7">
        <f>SUMIFS(GQList,GIList,Table_ExternalData_1[[#This Row],[Item_key]],GDList,Table_ExternalData_1[[#Headers],[23]])</f>
        <v>0</v>
      </c>
      <c r="AC61" s="7">
        <f>SUMIFS(GQList,GIList,Table_ExternalData_1[[#This Row],[Item_key]],GDList,Table_ExternalData_1[[#Headers],[24]])</f>
        <v>0</v>
      </c>
      <c r="AD61" s="7">
        <f>SUMIFS(GQList,GIList,Table_ExternalData_1[[#This Row],[Item_key]],GDList,Table_ExternalData_1[[#Headers],[25]])</f>
        <v>0</v>
      </c>
      <c r="AE61" s="7">
        <f>SUMIFS(GQList,GIList,Table_ExternalData_1[[#This Row],[Item_key]],GDList,Table_ExternalData_1[[#Headers],[26]])</f>
        <v>0</v>
      </c>
      <c r="AF61" s="7">
        <f>SUMIFS(GQList,GIList,Table_ExternalData_1[[#This Row],[Item_key]],GDList,Table_ExternalData_1[[#Headers],[27]])</f>
        <v>0</v>
      </c>
      <c r="AG61" s="7">
        <f>SUMIFS(GQList,GIList,Table_ExternalData_1[[#This Row],[Item_key]],GDList,Table_ExternalData_1[[#Headers],[28]])</f>
        <v>0</v>
      </c>
      <c r="AH61" s="7">
        <f>SUMIFS(GQList,GIList,Table_ExternalData_1[[#This Row],[Item_key]],GDList,Table_ExternalData_1[[#Headers],[29]])</f>
        <v>0</v>
      </c>
      <c r="AI61" s="7">
        <f>SUMIFS(GQList,GIList,Table_ExternalData_1[[#This Row],[Item_key]],GDList,Table_ExternalData_1[[#Headers],[30]])</f>
        <v>0</v>
      </c>
      <c r="AJ61" s="7">
        <f>SUMIFS(GQList,GIList,Table_ExternalData_1[[#This Row],[Item_key]],GDList,Table_ExternalData_1[[#Headers],[31]])</f>
        <v>380</v>
      </c>
      <c r="AK61" s="7">
        <f>SUM(Table_ExternalData_1[[#This Row],[1]:[31]])</f>
        <v>380</v>
      </c>
    </row>
    <row r="62" spans="1:37" ht="24" hidden="1">
      <c r="A62" s="3" t="s">
        <v>1697</v>
      </c>
      <c r="B62" s="3" t="s">
        <v>480</v>
      </c>
      <c r="C62" s="3" t="s">
        <v>741</v>
      </c>
      <c r="D62" s="3" t="s">
        <v>742</v>
      </c>
      <c r="E62" s="6" t="s">
        <v>1662</v>
      </c>
      <c r="F62" s="7">
        <f>SUMIFS(GQList,GIList,Table_ExternalData_1[[#This Row],[Item_key]],GDList,Table_ExternalData_1[[#Headers],[1]])</f>
        <v>0</v>
      </c>
      <c r="G62" s="7">
        <f>SUMIFS(GQList,GIList,Table_ExternalData_1[[#This Row],[Item_key]],GDList,Table_ExternalData_1[[#Headers],[2]])</f>
        <v>0</v>
      </c>
      <c r="H62" s="7">
        <f>SUMIFS(GQList,GIList,Table_ExternalData_1[[#This Row],[Item_key]],GDList,Table_ExternalData_1[[#Headers],[3]])</f>
        <v>0</v>
      </c>
      <c r="I62" s="7">
        <f>SUMIFS(GQList,GIList,Table_ExternalData_1[[#This Row],[Item_key]],GDList,Table_ExternalData_1[[#Headers],[4]])</f>
        <v>0</v>
      </c>
      <c r="J62" s="7">
        <f>SUMIFS(GQList,GIList,Table_ExternalData_1[[#This Row],[Item_key]],GDList,Table_ExternalData_1[[#Headers],[5]])</f>
        <v>0</v>
      </c>
      <c r="K62" s="7">
        <f>SUMIFS(GQList,GIList,Table_ExternalData_1[[#This Row],[Item_key]],GDList,Table_ExternalData_1[[#Headers],[6]])</f>
        <v>0</v>
      </c>
      <c r="L62" s="7">
        <f>SUMIFS(GQList,GIList,Table_ExternalData_1[[#This Row],[Item_key]],GDList,Table_ExternalData_1[[#Headers],[7]])</f>
        <v>0</v>
      </c>
      <c r="M62" s="7">
        <f>SUMIFS(GQList,GIList,Table_ExternalData_1[[#This Row],[Item_key]],GDList,Table_ExternalData_1[[#Headers],[8]])</f>
        <v>0</v>
      </c>
      <c r="N62" s="7">
        <f>SUMIFS(GQList,GIList,Table_ExternalData_1[[#This Row],[Item_key]],GDList,Table_ExternalData_1[[#Headers],[9]])</f>
        <v>0</v>
      </c>
      <c r="O62" s="7">
        <f>SUMIFS(GQList,GIList,Table_ExternalData_1[[#This Row],[Item_key]],GDList,Table_ExternalData_1[[#Headers],[10]])</f>
        <v>0</v>
      </c>
      <c r="P62" s="7">
        <f>SUMIFS(GQList,GIList,Table_ExternalData_1[[#This Row],[Item_key]],GDList,Table_ExternalData_1[[#Headers],[11]])</f>
        <v>0</v>
      </c>
      <c r="Q62" s="7">
        <f>SUMIFS(GQList,GIList,Table_ExternalData_1[[#This Row],[Item_key]],GDList,Table_ExternalData_1[[#Headers],[12]])</f>
        <v>0</v>
      </c>
      <c r="R62" s="7">
        <f>SUMIFS(GQList,GIList,Table_ExternalData_1[[#This Row],[Item_key]],GDList,Table_ExternalData_1[[#Headers],[13]])</f>
        <v>0</v>
      </c>
      <c r="S62" s="7">
        <f>SUMIFS(GQList,GIList,Table_ExternalData_1[[#This Row],[Item_key]],GDList,Table_ExternalData_1[[#Headers],[14]])</f>
        <v>0</v>
      </c>
      <c r="T62" s="7">
        <f>SUMIFS(GQList,GIList,Table_ExternalData_1[[#This Row],[Item_key]],GDList,Table_ExternalData_1[[#Headers],[15]])</f>
        <v>0</v>
      </c>
      <c r="U62" s="7">
        <f>SUMIFS(GQList,GIList,Table_ExternalData_1[[#This Row],[Item_key]],GDList,Table_ExternalData_1[[#Headers],[16]])</f>
        <v>0</v>
      </c>
      <c r="V62" s="7">
        <f>SUMIFS(GQList,GIList,Table_ExternalData_1[[#This Row],[Item_key]],GDList,Table_ExternalData_1[[#Headers],[17]])</f>
        <v>0</v>
      </c>
      <c r="W62" s="7">
        <f>SUMIFS(GQList,GIList,Table_ExternalData_1[[#This Row],[Item_key]],GDList,Table_ExternalData_1[[#Headers],[18]])</f>
        <v>0</v>
      </c>
      <c r="X62" s="7">
        <f>SUMIFS(GQList,GIList,Table_ExternalData_1[[#This Row],[Item_key]],GDList,Table_ExternalData_1[[#Headers],[19]])</f>
        <v>0</v>
      </c>
      <c r="Y62" s="7">
        <f>SUMIFS(GQList,GIList,Table_ExternalData_1[[#This Row],[Item_key]],GDList,Table_ExternalData_1[[#Headers],[20]])</f>
        <v>0</v>
      </c>
      <c r="Z62" s="7">
        <f>SUMIFS(GQList,GIList,Table_ExternalData_1[[#This Row],[Item_key]],GDList,Table_ExternalData_1[[#Headers],[21]])</f>
        <v>0</v>
      </c>
      <c r="AA62" s="7">
        <f>SUMIFS(GQList,GIList,Table_ExternalData_1[[#This Row],[Item_key]],GDList,Table_ExternalData_1[[#Headers],[22]])</f>
        <v>400</v>
      </c>
      <c r="AB62" s="7">
        <f>SUMIFS(GQList,GIList,Table_ExternalData_1[[#This Row],[Item_key]],GDList,Table_ExternalData_1[[#Headers],[23]])</f>
        <v>0</v>
      </c>
      <c r="AC62" s="7">
        <f>SUMIFS(GQList,GIList,Table_ExternalData_1[[#This Row],[Item_key]],GDList,Table_ExternalData_1[[#Headers],[24]])</f>
        <v>0</v>
      </c>
      <c r="AD62" s="7">
        <f>SUMIFS(GQList,GIList,Table_ExternalData_1[[#This Row],[Item_key]],GDList,Table_ExternalData_1[[#Headers],[25]])</f>
        <v>0</v>
      </c>
      <c r="AE62" s="7">
        <f>SUMIFS(GQList,GIList,Table_ExternalData_1[[#This Row],[Item_key]],GDList,Table_ExternalData_1[[#Headers],[26]])</f>
        <v>0</v>
      </c>
      <c r="AF62" s="7">
        <f>SUMIFS(GQList,GIList,Table_ExternalData_1[[#This Row],[Item_key]],GDList,Table_ExternalData_1[[#Headers],[27]])</f>
        <v>0</v>
      </c>
      <c r="AG62" s="7">
        <f>SUMIFS(GQList,GIList,Table_ExternalData_1[[#This Row],[Item_key]],GDList,Table_ExternalData_1[[#Headers],[28]])</f>
        <v>0</v>
      </c>
      <c r="AH62" s="7">
        <f>SUMIFS(GQList,GIList,Table_ExternalData_1[[#This Row],[Item_key]],GDList,Table_ExternalData_1[[#Headers],[29]])</f>
        <v>0</v>
      </c>
      <c r="AI62" s="7">
        <f>SUMIFS(GQList,GIList,Table_ExternalData_1[[#This Row],[Item_key]],GDList,Table_ExternalData_1[[#Headers],[30]])</f>
        <v>0</v>
      </c>
      <c r="AJ62" s="7">
        <f>SUMIFS(GQList,GIList,Table_ExternalData_1[[#This Row],[Item_key]],GDList,Table_ExternalData_1[[#Headers],[31]])</f>
        <v>0</v>
      </c>
      <c r="AK62" s="7">
        <f>SUM(Table_ExternalData_1[[#This Row],[1]:[31]])</f>
        <v>400</v>
      </c>
    </row>
    <row r="63" spans="1:37" ht="24" hidden="1">
      <c r="A63" s="3" t="s">
        <v>1697</v>
      </c>
      <c r="B63" s="3" t="s">
        <v>481</v>
      </c>
      <c r="C63" s="3" t="s">
        <v>743</v>
      </c>
      <c r="D63" s="3" t="s">
        <v>744</v>
      </c>
      <c r="E63" s="6" t="s">
        <v>1662</v>
      </c>
      <c r="F63" s="7">
        <f>SUMIFS(GQList,GIList,Table_ExternalData_1[[#This Row],[Item_key]],GDList,Table_ExternalData_1[[#Headers],[1]])</f>
        <v>0</v>
      </c>
      <c r="G63" s="7">
        <f>SUMIFS(GQList,GIList,Table_ExternalData_1[[#This Row],[Item_key]],GDList,Table_ExternalData_1[[#Headers],[2]])</f>
        <v>0</v>
      </c>
      <c r="H63" s="7">
        <f>SUMIFS(GQList,GIList,Table_ExternalData_1[[#This Row],[Item_key]],GDList,Table_ExternalData_1[[#Headers],[3]])</f>
        <v>0</v>
      </c>
      <c r="I63" s="7">
        <f>SUMIFS(GQList,GIList,Table_ExternalData_1[[#This Row],[Item_key]],GDList,Table_ExternalData_1[[#Headers],[4]])</f>
        <v>0</v>
      </c>
      <c r="J63" s="7">
        <f>SUMIFS(GQList,GIList,Table_ExternalData_1[[#This Row],[Item_key]],GDList,Table_ExternalData_1[[#Headers],[5]])</f>
        <v>0</v>
      </c>
      <c r="K63" s="7">
        <f>SUMIFS(GQList,GIList,Table_ExternalData_1[[#This Row],[Item_key]],GDList,Table_ExternalData_1[[#Headers],[6]])</f>
        <v>0</v>
      </c>
      <c r="L63" s="7">
        <f>SUMIFS(GQList,GIList,Table_ExternalData_1[[#This Row],[Item_key]],GDList,Table_ExternalData_1[[#Headers],[7]])</f>
        <v>0</v>
      </c>
      <c r="M63" s="7">
        <f>SUMIFS(GQList,GIList,Table_ExternalData_1[[#This Row],[Item_key]],GDList,Table_ExternalData_1[[#Headers],[8]])</f>
        <v>0</v>
      </c>
      <c r="N63" s="7">
        <f>SUMIFS(GQList,GIList,Table_ExternalData_1[[#This Row],[Item_key]],GDList,Table_ExternalData_1[[#Headers],[9]])</f>
        <v>0</v>
      </c>
      <c r="O63" s="7">
        <f>SUMIFS(GQList,GIList,Table_ExternalData_1[[#This Row],[Item_key]],GDList,Table_ExternalData_1[[#Headers],[10]])</f>
        <v>0</v>
      </c>
      <c r="P63" s="7">
        <f>SUMIFS(GQList,GIList,Table_ExternalData_1[[#This Row],[Item_key]],GDList,Table_ExternalData_1[[#Headers],[11]])</f>
        <v>0</v>
      </c>
      <c r="Q63" s="7">
        <f>SUMIFS(GQList,GIList,Table_ExternalData_1[[#This Row],[Item_key]],GDList,Table_ExternalData_1[[#Headers],[12]])</f>
        <v>0</v>
      </c>
      <c r="R63" s="7">
        <f>SUMIFS(GQList,GIList,Table_ExternalData_1[[#This Row],[Item_key]],GDList,Table_ExternalData_1[[#Headers],[13]])</f>
        <v>0</v>
      </c>
      <c r="S63" s="7">
        <f>SUMIFS(GQList,GIList,Table_ExternalData_1[[#This Row],[Item_key]],GDList,Table_ExternalData_1[[#Headers],[14]])</f>
        <v>0</v>
      </c>
      <c r="T63" s="7">
        <f>SUMIFS(GQList,GIList,Table_ExternalData_1[[#This Row],[Item_key]],GDList,Table_ExternalData_1[[#Headers],[15]])</f>
        <v>0</v>
      </c>
      <c r="U63" s="7">
        <f>SUMIFS(GQList,GIList,Table_ExternalData_1[[#This Row],[Item_key]],GDList,Table_ExternalData_1[[#Headers],[16]])</f>
        <v>0</v>
      </c>
      <c r="V63" s="7">
        <f>SUMIFS(GQList,GIList,Table_ExternalData_1[[#This Row],[Item_key]],GDList,Table_ExternalData_1[[#Headers],[17]])</f>
        <v>0</v>
      </c>
      <c r="W63" s="7">
        <f>SUMIFS(GQList,GIList,Table_ExternalData_1[[#This Row],[Item_key]],GDList,Table_ExternalData_1[[#Headers],[18]])</f>
        <v>0</v>
      </c>
      <c r="X63" s="7">
        <f>SUMIFS(GQList,GIList,Table_ExternalData_1[[#This Row],[Item_key]],GDList,Table_ExternalData_1[[#Headers],[19]])</f>
        <v>0</v>
      </c>
      <c r="Y63" s="7">
        <f>SUMIFS(GQList,GIList,Table_ExternalData_1[[#This Row],[Item_key]],GDList,Table_ExternalData_1[[#Headers],[20]])</f>
        <v>0</v>
      </c>
      <c r="Z63" s="7">
        <f>SUMIFS(GQList,GIList,Table_ExternalData_1[[#This Row],[Item_key]],GDList,Table_ExternalData_1[[#Headers],[21]])</f>
        <v>0</v>
      </c>
      <c r="AA63" s="7">
        <f>SUMIFS(GQList,GIList,Table_ExternalData_1[[#This Row],[Item_key]],GDList,Table_ExternalData_1[[#Headers],[22]])</f>
        <v>300</v>
      </c>
      <c r="AB63" s="7">
        <f>SUMIFS(GQList,GIList,Table_ExternalData_1[[#This Row],[Item_key]],GDList,Table_ExternalData_1[[#Headers],[23]])</f>
        <v>0</v>
      </c>
      <c r="AC63" s="7">
        <f>SUMIFS(GQList,GIList,Table_ExternalData_1[[#This Row],[Item_key]],GDList,Table_ExternalData_1[[#Headers],[24]])</f>
        <v>0</v>
      </c>
      <c r="AD63" s="7">
        <f>SUMIFS(GQList,GIList,Table_ExternalData_1[[#This Row],[Item_key]],GDList,Table_ExternalData_1[[#Headers],[25]])</f>
        <v>0</v>
      </c>
      <c r="AE63" s="7">
        <f>SUMIFS(GQList,GIList,Table_ExternalData_1[[#This Row],[Item_key]],GDList,Table_ExternalData_1[[#Headers],[26]])</f>
        <v>0</v>
      </c>
      <c r="AF63" s="7">
        <f>SUMIFS(GQList,GIList,Table_ExternalData_1[[#This Row],[Item_key]],GDList,Table_ExternalData_1[[#Headers],[27]])</f>
        <v>0</v>
      </c>
      <c r="AG63" s="7">
        <f>SUMIFS(GQList,GIList,Table_ExternalData_1[[#This Row],[Item_key]],GDList,Table_ExternalData_1[[#Headers],[28]])</f>
        <v>0</v>
      </c>
      <c r="AH63" s="7">
        <f>SUMIFS(GQList,GIList,Table_ExternalData_1[[#This Row],[Item_key]],GDList,Table_ExternalData_1[[#Headers],[29]])</f>
        <v>0</v>
      </c>
      <c r="AI63" s="7">
        <f>SUMIFS(GQList,GIList,Table_ExternalData_1[[#This Row],[Item_key]],GDList,Table_ExternalData_1[[#Headers],[30]])</f>
        <v>0</v>
      </c>
      <c r="AJ63" s="7">
        <f>SUMIFS(GQList,GIList,Table_ExternalData_1[[#This Row],[Item_key]],GDList,Table_ExternalData_1[[#Headers],[31]])</f>
        <v>0</v>
      </c>
      <c r="AK63" s="7">
        <f>SUM(Table_ExternalData_1[[#This Row],[1]:[31]])</f>
        <v>300</v>
      </c>
    </row>
    <row r="64" spans="1:37" ht="24" hidden="1">
      <c r="A64" s="3" t="s">
        <v>1697</v>
      </c>
      <c r="B64" s="3" t="s">
        <v>482</v>
      </c>
      <c r="C64" s="3" t="s">
        <v>745</v>
      </c>
      <c r="D64" s="3" t="s">
        <v>746</v>
      </c>
      <c r="E64" s="6" t="s">
        <v>1662</v>
      </c>
      <c r="F64" s="7">
        <f>SUMIFS(GQList,GIList,Table_ExternalData_1[[#This Row],[Item_key]],GDList,Table_ExternalData_1[[#Headers],[1]])</f>
        <v>0</v>
      </c>
      <c r="G64" s="7">
        <f>SUMIFS(GQList,GIList,Table_ExternalData_1[[#This Row],[Item_key]],GDList,Table_ExternalData_1[[#Headers],[2]])</f>
        <v>0</v>
      </c>
      <c r="H64" s="7">
        <f>SUMIFS(GQList,GIList,Table_ExternalData_1[[#This Row],[Item_key]],GDList,Table_ExternalData_1[[#Headers],[3]])</f>
        <v>0</v>
      </c>
      <c r="I64" s="7">
        <f>SUMIFS(GQList,GIList,Table_ExternalData_1[[#This Row],[Item_key]],GDList,Table_ExternalData_1[[#Headers],[4]])</f>
        <v>0</v>
      </c>
      <c r="J64" s="7">
        <f>SUMIFS(GQList,GIList,Table_ExternalData_1[[#This Row],[Item_key]],GDList,Table_ExternalData_1[[#Headers],[5]])</f>
        <v>0</v>
      </c>
      <c r="K64" s="7">
        <f>SUMIFS(GQList,GIList,Table_ExternalData_1[[#This Row],[Item_key]],GDList,Table_ExternalData_1[[#Headers],[6]])</f>
        <v>0</v>
      </c>
      <c r="L64" s="7">
        <f>SUMIFS(GQList,GIList,Table_ExternalData_1[[#This Row],[Item_key]],GDList,Table_ExternalData_1[[#Headers],[7]])</f>
        <v>0</v>
      </c>
      <c r="M64" s="7">
        <f>SUMIFS(GQList,GIList,Table_ExternalData_1[[#This Row],[Item_key]],GDList,Table_ExternalData_1[[#Headers],[8]])</f>
        <v>0</v>
      </c>
      <c r="N64" s="7">
        <f>SUMIFS(GQList,GIList,Table_ExternalData_1[[#This Row],[Item_key]],GDList,Table_ExternalData_1[[#Headers],[9]])</f>
        <v>0</v>
      </c>
      <c r="O64" s="7">
        <f>SUMIFS(GQList,GIList,Table_ExternalData_1[[#This Row],[Item_key]],GDList,Table_ExternalData_1[[#Headers],[10]])</f>
        <v>0</v>
      </c>
      <c r="P64" s="7">
        <f>SUMIFS(GQList,GIList,Table_ExternalData_1[[#This Row],[Item_key]],GDList,Table_ExternalData_1[[#Headers],[11]])</f>
        <v>0</v>
      </c>
      <c r="Q64" s="7">
        <f>SUMIFS(GQList,GIList,Table_ExternalData_1[[#This Row],[Item_key]],GDList,Table_ExternalData_1[[#Headers],[12]])</f>
        <v>0</v>
      </c>
      <c r="R64" s="7">
        <f>SUMIFS(GQList,GIList,Table_ExternalData_1[[#This Row],[Item_key]],GDList,Table_ExternalData_1[[#Headers],[13]])</f>
        <v>0</v>
      </c>
      <c r="S64" s="7">
        <f>SUMIFS(GQList,GIList,Table_ExternalData_1[[#This Row],[Item_key]],GDList,Table_ExternalData_1[[#Headers],[14]])</f>
        <v>0</v>
      </c>
      <c r="T64" s="7">
        <f>SUMIFS(GQList,GIList,Table_ExternalData_1[[#This Row],[Item_key]],GDList,Table_ExternalData_1[[#Headers],[15]])</f>
        <v>0</v>
      </c>
      <c r="U64" s="7">
        <f>SUMIFS(GQList,GIList,Table_ExternalData_1[[#This Row],[Item_key]],GDList,Table_ExternalData_1[[#Headers],[16]])</f>
        <v>0</v>
      </c>
      <c r="V64" s="7">
        <f>SUMIFS(GQList,GIList,Table_ExternalData_1[[#This Row],[Item_key]],GDList,Table_ExternalData_1[[#Headers],[17]])</f>
        <v>0</v>
      </c>
      <c r="W64" s="7">
        <f>SUMIFS(GQList,GIList,Table_ExternalData_1[[#This Row],[Item_key]],GDList,Table_ExternalData_1[[#Headers],[18]])</f>
        <v>0</v>
      </c>
      <c r="X64" s="7">
        <f>SUMIFS(GQList,GIList,Table_ExternalData_1[[#This Row],[Item_key]],GDList,Table_ExternalData_1[[#Headers],[19]])</f>
        <v>0</v>
      </c>
      <c r="Y64" s="7">
        <f>SUMIFS(GQList,GIList,Table_ExternalData_1[[#This Row],[Item_key]],GDList,Table_ExternalData_1[[#Headers],[20]])</f>
        <v>0</v>
      </c>
      <c r="Z64" s="7">
        <f>SUMIFS(GQList,GIList,Table_ExternalData_1[[#This Row],[Item_key]],GDList,Table_ExternalData_1[[#Headers],[21]])</f>
        <v>0</v>
      </c>
      <c r="AA64" s="7">
        <f>SUMIFS(GQList,GIList,Table_ExternalData_1[[#This Row],[Item_key]],GDList,Table_ExternalData_1[[#Headers],[22]])</f>
        <v>200</v>
      </c>
      <c r="AB64" s="7">
        <f>SUMIFS(GQList,GIList,Table_ExternalData_1[[#This Row],[Item_key]],GDList,Table_ExternalData_1[[#Headers],[23]])</f>
        <v>0</v>
      </c>
      <c r="AC64" s="7">
        <f>SUMIFS(GQList,GIList,Table_ExternalData_1[[#This Row],[Item_key]],GDList,Table_ExternalData_1[[#Headers],[24]])</f>
        <v>0</v>
      </c>
      <c r="AD64" s="7">
        <f>SUMIFS(GQList,GIList,Table_ExternalData_1[[#This Row],[Item_key]],GDList,Table_ExternalData_1[[#Headers],[25]])</f>
        <v>0</v>
      </c>
      <c r="AE64" s="7">
        <f>SUMIFS(GQList,GIList,Table_ExternalData_1[[#This Row],[Item_key]],GDList,Table_ExternalData_1[[#Headers],[26]])</f>
        <v>0</v>
      </c>
      <c r="AF64" s="7">
        <f>SUMIFS(GQList,GIList,Table_ExternalData_1[[#This Row],[Item_key]],GDList,Table_ExternalData_1[[#Headers],[27]])</f>
        <v>0</v>
      </c>
      <c r="AG64" s="7">
        <f>SUMIFS(GQList,GIList,Table_ExternalData_1[[#This Row],[Item_key]],GDList,Table_ExternalData_1[[#Headers],[28]])</f>
        <v>0</v>
      </c>
      <c r="AH64" s="7">
        <f>SUMIFS(GQList,GIList,Table_ExternalData_1[[#This Row],[Item_key]],GDList,Table_ExternalData_1[[#Headers],[29]])</f>
        <v>0</v>
      </c>
      <c r="AI64" s="7">
        <f>SUMIFS(GQList,GIList,Table_ExternalData_1[[#This Row],[Item_key]],GDList,Table_ExternalData_1[[#Headers],[30]])</f>
        <v>0</v>
      </c>
      <c r="AJ64" s="7">
        <f>SUMIFS(GQList,GIList,Table_ExternalData_1[[#This Row],[Item_key]],GDList,Table_ExternalData_1[[#Headers],[31]])</f>
        <v>0</v>
      </c>
      <c r="AK64" s="7">
        <f>SUM(Table_ExternalData_1[[#This Row],[1]:[31]])</f>
        <v>200</v>
      </c>
    </row>
    <row r="65" spans="1:37" ht="24" hidden="1">
      <c r="A65" s="3" t="s">
        <v>1697</v>
      </c>
      <c r="B65" s="3" t="s">
        <v>483</v>
      </c>
      <c r="C65" s="3" t="s">
        <v>747</v>
      </c>
      <c r="D65" s="3" t="s">
        <v>748</v>
      </c>
      <c r="E65" s="6" t="s">
        <v>1662</v>
      </c>
      <c r="F65" s="7">
        <f>SUMIFS(GQList,GIList,Table_ExternalData_1[[#This Row],[Item_key]],GDList,Table_ExternalData_1[[#Headers],[1]])</f>
        <v>0</v>
      </c>
      <c r="G65" s="7">
        <f>SUMIFS(GQList,GIList,Table_ExternalData_1[[#This Row],[Item_key]],GDList,Table_ExternalData_1[[#Headers],[2]])</f>
        <v>0</v>
      </c>
      <c r="H65" s="7">
        <f>SUMIFS(GQList,GIList,Table_ExternalData_1[[#This Row],[Item_key]],GDList,Table_ExternalData_1[[#Headers],[3]])</f>
        <v>0</v>
      </c>
      <c r="I65" s="7">
        <f>SUMIFS(GQList,GIList,Table_ExternalData_1[[#This Row],[Item_key]],GDList,Table_ExternalData_1[[#Headers],[4]])</f>
        <v>0</v>
      </c>
      <c r="J65" s="7">
        <f>SUMIFS(GQList,GIList,Table_ExternalData_1[[#This Row],[Item_key]],GDList,Table_ExternalData_1[[#Headers],[5]])</f>
        <v>0</v>
      </c>
      <c r="K65" s="7">
        <f>SUMIFS(GQList,GIList,Table_ExternalData_1[[#This Row],[Item_key]],GDList,Table_ExternalData_1[[#Headers],[6]])</f>
        <v>0</v>
      </c>
      <c r="L65" s="7">
        <f>SUMIFS(GQList,GIList,Table_ExternalData_1[[#This Row],[Item_key]],GDList,Table_ExternalData_1[[#Headers],[7]])</f>
        <v>0</v>
      </c>
      <c r="M65" s="7">
        <f>SUMIFS(GQList,GIList,Table_ExternalData_1[[#This Row],[Item_key]],GDList,Table_ExternalData_1[[#Headers],[8]])</f>
        <v>0</v>
      </c>
      <c r="N65" s="7">
        <f>SUMIFS(GQList,GIList,Table_ExternalData_1[[#This Row],[Item_key]],GDList,Table_ExternalData_1[[#Headers],[9]])</f>
        <v>0</v>
      </c>
      <c r="O65" s="7">
        <f>SUMIFS(GQList,GIList,Table_ExternalData_1[[#This Row],[Item_key]],GDList,Table_ExternalData_1[[#Headers],[10]])</f>
        <v>0</v>
      </c>
      <c r="P65" s="7">
        <f>SUMIFS(GQList,GIList,Table_ExternalData_1[[#This Row],[Item_key]],GDList,Table_ExternalData_1[[#Headers],[11]])</f>
        <v>0</v>
      </c>
      <c r="Q65" s="7">
        <f>SUMIFS(GQList,GIList,Table_ExternalData_1[[#This Row],[Item_key]],GDList,Table_ExternalData_1[[#Headers],[12]])</f>
        <v>0</v>
      </c>
      <c r="R65" s="7">
        <f>SUMIFS(GQList,GIList,Table_ExternalData_1[[#This Row],[Item_key]],GDList,Table_ExternalData_1[[#Headers],[13]])</f>
        <v>0</v>
      </c>
      <c r="S65" s="7">
        <f>SUMIFS(GQList,GIList,Table_ExternalData_1[[#This Row],[Item_key]],GDList,Table_ExternalData_1[[#Headers],[14]])</f>
        <v>0</v>
      </c>
      <c r="T65" s="7">
        <f>SUMIFS(GQList,GIList,Table_ExternalData_1[[#This Row],[Item_key]],GDList,Table_ExternalData_1[[#Headers],[15]])</f>
        <v>0</v>
      </c>
      <c r="U65" s="7">
        <f>SUMIFS(GQList,GIList,Table_ExternalData_1[[#This Row],[Item_key]],GDList,Table_ExternalData_1[[#Headers],[16]])</f>
        <v>0</v>
      </c>
      <c r="V65" s="7">
        <f>SUMIFS(GQList,GIList,Table_ExternalData_1[[#This Row],[Item_key]],GDList,Table_ExternalData_1[[#Headers],[17]])</f>
        <v>0</v>
      </c>
      <c r="W65" s="7">
        <f>SUMIFS(GQList,GIList,Table_ExternalData_1[[#This Row],[Item_key]],GDList,Table_ExternalData_1[[#Headers],[18]])</f>
        <v>0</v>
      </c>
      <c r="X65" s="7">
        <f>SUMIFS(GQList,GIList,Table_ExternalData_1[[#This Row],[Item_key]],GDList,Table_ExternalData_1[[#Headers],[19]])</f>
        <v>0</v>
      </c>
      <c r="Y65" s="7">
        <f>SUMIFS(GQList,GIList,Table_ExternalData_1[[#This Row],[Item_key]],GDList,Table_ExternalData_1[[#Headers],[20]])</f>
        <v>0</v>
      </c>
      <c r="Z65" s="7">
        <f>SUMIFS(GQList,GIList,Table_ExternalData_1[[#This Row],[Item_key]],GDList,Table_ExternalData_1[[#Headers],[21]])</f>
        <v>0</v>
      </c>
      <c r="AA65" s="7">
        <f>SUMIFS(GQList,GIList,Table_ExternalData_1[[#This Row],[Item_key]],GDList,Table_ExternalData_1[[#Headers],[22]])</f>
        <v>200</v>
      </c>
      <c r="AB65" s="7">
        <f>SUMIFS(GQList,GIList,Table_ExternalData_1[[#This Row],[Item_key]],GDList,Table_ExternalData_1[[#Headers],[23]])</f>
        <v>0</v>
      </c>
      <c r="AC65" s="7">
        <f>SUMIFS(GQList,GIList,Table_ExternalData_1[[#This Row],[Item_key]],GDList,Table_ExternalData_1[[#Headers],[24]])</f>
        <v>0</v>
      </c>
      <c r="AD65" s="7">
        <f>SUMIFS(GQList,GIList,Table_ExternalData_1[[#This Row],[Item_key]],GDList,Table_ExternalData_1[[#Headers],[25]])</f>
        <v>0</v>
      </c>
      <c r="AE65" s="7">
        <f>SUMIFS(GQList,GIList,Table_ExternalData_1[[#This Row],[Item_key]],GDList,Table_ExternalData_1[[#Headers],[26]])</f>
        <v>0</v>
      </c>
      <c r="AF65" s="7">
        <f>SUMIFS(GQList,GIList,Table_ExternalData_1[[#This Row],[Item_key]],GDList,Table_ExternalData_1[[#Headers],[27]])</f>
        <v>0</v>
      </c>
      <c r="AG65" s="7">
        <f>SUMIFS(GQList,GIList,Table_ExternalData_1[[#This Row],[Item_key]],GDList,Table_ExternalData_1[[#Headers],[28]])</f>
        <v>0</v>
      </c>
      <c r="AH65" s="7">
        <f>SUMIFS(GQList,GIList,Table_ExternalData_1[[#This Row],[Item_key]],GDList,Table_ExternalData_1[[#Headers],[29]])</f>
        <v>0</v>
      </c>
      <c r="AI65" s="7">
        <f>SUMIFS(GQList,GIList,Table_ExternalData_1[[#This Row],[Item_key]],GDList,Table_ExternalData_1[[#Headers],[30]])</f>
        <v>0</v>
      </c>
      <c r="AJ65" s="7">
        <f>SUMIFS(GQList,GIList,Table_ExternalData_1[[#This Row],[Item_key]],GDList,Table_ExternalData_1[[#Headers],[31]])</f>
        <v>0</v>
      </c>
      <c r="AK65" s="7">
        <f>SUM(Table_ExternalData_1[[#This Row],[1]:[31]])</f>
        <v>200</v>
      </c>
    </row>
    <row r="66" spans="1:37" ht="24" hidden="1">
      <c r="A66" s="3" t="s">
        <v>1838</v>
      </c>
      <c r="B66" s="3" t="s">
        <v>1754</v>
      </c>
      <c r="C66" s="3" t="s">
        <v>1839</v>
      </c>
      <c r="D66" s="3" t="s">
        <v>1840</v>
      </c>
      <c r="E66" s="6" t="s">
        <v>2021</v>
      </c>
      <c r="F66" s="7">
        <f>SUMIFS(GQList,GIList,Table_ExternalData_1[[#This Row],[Item_key]],GDList,Table_ExternalData_1[[#Headers],[1]])</f>
        <v>0</v>
      </c>
      <c r="G66" s="7">
        <f>SUMIFS(GQList,GIList,Table_ExternalData_1[[#This Row],[Item_key]],GDList,Table_ExternalData_1[[#Headers],[2]])</f>
        <v>0</v>
      </c>
      <c r="H66" s="7">
        <f>SUMIFS(GQList,GIList,Table_ExternalData_1[[#This Row],[Item_key]],GDList,Table_ExternalData_1[[#Headers],[3]])</f>
        <v>0</v>
      </c>
      <c r="I66" s="7">
        <f>SUMIFS(GQList,GIList,Table_ExternalData_1[[#This Row],[Item_key]],GDList,Table_ExternalData_1[[#Headers],[4]])</f>
        <v>0</v>
      </c>
      <c r="J66" s="7">
        <f>SUMIFS(GQList,GIList,Table_ExternalData_1[[#This Row],[Item_key]],GDList,Table_ExternalData_1[[#Headers],[5]])</f>
        <v>0</v>
      </c>
      <c r="K66" s="7">
        <f>SUMIFS(GQList,GIList,Table_ExternalData_1[[#This Row],[Item_key]],GDList,Table_ExternalData_1[[#Headers],[6]])</f>
        <v>0</v>
      </c>
      <c r="L66" s="7">
        <f>SUMIFS(GQList,GIList,Table_ExternalData_1[[#This Row],[Item_key]],GDList,Table_ExternalData_1[[#Headers],[7]])</f>
        <v>0</v>
      </c>
      <c r="M66" s="7">
        <f>SUMIFS(GQList,GIList,Table_ExternalData_1[[#This Row],[Item_key]],GDList,Table_ExternalData_1[[#Headers],[8]])</f>
        <v>0</v>
      </c>
      <c r="N66" s="7">
        <f>SUMIFS(GQList,GIList,Table_ExternalData_1[[#This Row],[Item_key]],GDList,Table_ExternalData_1[[#Headers],[9]])</f>
        <v>0</v>
      </c>
      <c r="O66" s="7">
        <f>SUMIFS(GQList,GIList,Table_ExternalData_1[[#This Row],[Item_key]],GDList,Table_ExternalData_1[[#Headers],[10]])</f>
        <v>0</v>
      </c>
      <c r="P66" s="7">
        <f>SUMIFS(GQList,GIList,Table_ExternalData_1[[#This Row],[Item_key]],GDList,Table_ExternalData_1[[#Headers],[11]])</f>
        <v>0</v>
      </c>
      <c r="Q66" s="7">
        <f>SUMIFS(GQList,GIList,Table_ExternalData_1[[#This Row],[Item_key]],GDList,Table_ExternalData_1[[#Headers],[12]])</f>
        <v>0</v>
      </c>
      <c r="R66" s="7">
        <f>SUMIFS(GQList,GIList,Table_ExternalData_1[[#This Row],[Item_key]],GDList,Table_ExternalData_1[[#Headers],[13]])</f>
        <v>0</v>
      </c>
      <c r="S66" s="7">
        <f>SUMIFS(GQList,GIList,Table_ExternalData_1[[#This Row],[Item_key]],GDList,Table_ExternalData_1[[#Headers],[14]])</f>
        <v>0</v>
      </c>
      <c r="T66" s="7">
        <f>SUMIFS(GQList,GIList,Table_ExternalData_1[[#This Row],[Item_key]],GDList,Table_ExternalData_1[[#Headers],[15]])</f>
        <v>0</v>
      </c>
      <c r="U66" s="7">
        <f>SUMIFS(GQList,GIList,Table_ExternalData_1[[#This Row],[Item_key]],GDList,Table_ExternalData_1[[#Headers],[16]])</f>
        <v>0</v>
      </c>
      <c r="V66" s="7">
        <f>SUMIFS(GQList,GIList,Table_ExternalData_1[[#This Row],[Item_key]],GDList,Table_ExternalData_1[[#Headers],[17]])</f>
        <v>0</v>
      </c>
      <c r="W66" s="7">
        <f>SUMIFS(GQList,GIList,Table_ExternalData_1[[#This Row],[Item_key]],GDList,Table_ExternalData_1[[#Headers],[18]])</f>
        <v>0</v>
      </c>
      <c r="X66" s="7">
        <f>SUMIFS(GQList,GIList,Table_ExternalData_1[[#This Row],[Item_key]],GDList,Table_ExternalData_1[[#Headers],[19]])</f>
        <v>0</v>
      </c>
      <c r="Y66" s="7">
        <f>SUMIFS(GQList,GIList,Table_ExternalData_1[[#This Row],[Item_key]],GDList,Table_ExternalData_1[[#Headers],[20]])</f>
        <v>2000</v>
      </c>
      <c r="Z66" s="7">
        <f>SUMIFS(GQList,GIList,Table_ExternalData_1[[#This Row],[Item_key]],GDList,Table_ExternalData_1[[#Headers],[21]])</f>
        <v>0</v>
      </c>
      <c r="AA66" s="7">
        <f>SUMIFS(GQList,GIList,Table_ExternalData_1[[#This Row],[Item_key]],GDList,Table_ExternalData_1[[#Headers],[22]])</f>
        <v>0</v>
      </c>
      <c r="AB66" s="7">
        <f>SUMIFS(GQList,GIList,Table_ExternalData_1[[#This Row],[Item_key]],GDList,Table_ExternalData_1[[#Headers],[23]])</f>
        <v>0</v>
      </c>
      <c r="AC66" s="7">
        <f>SUMIFS(GQList,GIList,Table_ExternalData_1[[#This Row],[Item_key]],GDList,Table_ExternalData_1[[#Headers],[24]])</f>
        <v>0</v>
      </c>
      <c r="AD66" s="7">
        <f>SUMIFS(GQList,GIList,Table_ExternalData_1[[#This Row],[Item_key]],GDList,Table_ExternalData_1[[#Headers],[25]])</f>
        <v>0</v>
      </c>
      <c r="AE66" s="7">
        <f>SUMIFS(GQList,GIList,Table_ExternalData_1[[#This Row],[Item_key]],GDList,Table_ExternalData_1[[#Headers],[26]])</f>
        <v>0</v>
      </c>
      <c r="AF66" s="7">
        <f>SUMIFS(GQList,GIList,Table_ExternalData_1[[#This Row],[Item_key]],GDList,Table_ExternalData_1[[#Headers],[27]])</f>
        <v>0</v>
      </c>
      <c r="AG66" s="7">
        <f>SUMIFS(GQList,GIList,Table_ExternalData_1[[#This Row],[Item_key]],GDList,Table_ExternalData_1[[#Headers],[28]])</f>
        <v>0</v>
      </c>
      <c r="AH66" s="7">
        <f>SUMIFS(GQList,GIList,Table_ExternalData_1[[#This Row],[Item_key]],GDList,Table_ExternalData_1[[#Headers],[29]])</f>
        <v>0</v>
      </c>
      <c r="AI66" s="7">
        <f>SUMIFS(GQList,GIList,Table_ExternalData_1[[#This Row],[Item_key]],GDList,Table_ExternalData_1[[#Headers],[30]])</f>
        <v>0</v>
      </c>
      <c r="AJ66" s="7">
        <f>SUMIFS(GQList,GIList,Table_ExternalData_1[[#This Row],[Item_key]],GDList,Table_ExternalData_1[[#Headers],[31]])</f>
        <v>0</v>
      </c>
      <c r="AK66" s="7">
        <f>SUM(Table_ExternalData_1[[#This Row],[1]:[31]])</f>
        <v>2000</v>
      </c>
    </row>
    <row r="67" spans="1:37" ht="24" hidden="1">
      <c r="A67" s="3" t="s">
        <v>1838</v>
      </c>
      <c r="B67" s="3" t="s">
        <v>1755</v>
      </c>
      <c r="C67" s="3" t="s">
        <v>1841</v>
      </c>
      <c r="D67" s="3" t="s">
        <v>762</v>
      </c>
      <c r="E67" s="6" t="s">
        <v>2021</v>
      </c>
      <c r="F67" s="7">
        <f>SUMIFS(GQList,GIList,Table_ExternalData_1[[#This Row],[Item_key]],GDList,Table_ExternalData_1[[#Headers],[1]])</f>
        <v>0</v>
      </c>
      <c r="G67" s="7">
        <f>SUMIFS(GQList,GIList,Table_ExternalData_1[[#This Row],[Item_key]],GDList,Table_ExternalData_1[[#Headers],[2]])</f>
        <v>0</v>
      </c>
      <c r="H67" s="7">
        <f>SUMIFS(GQList,GIList,Table_ExternalData_1[[#This Row],[Item_key]],GDList,Table_ExternalData_1[[#Headers],[3]])</f>
        <v>0</v>
      </c>
      <c r="I67" s="7">
        <f>SUMIFS(GQList,GIList,Table_ExternalData_1[[#This Row],[Item_key]],GDList,Table_ExternalData_1[[#Headers],[4]])</f>
        <v>0</v>
      </c>
      <c r="J67" s="7">
        <f>SUMIFS(GQList,GIList,Table_ExternalData_1[[#This Row],[Item_key]],GDList,Table_ExternalData_1[[#Headers],[5]])</f>
        <v>0</v>
      </c>
      <c r="K67" s="7">
        <f>SUMIFS(GQList,GIList,Table_ExternalData_1[[#This Row],[Item_key]],GDList,Table_ExternalData_1[[#Headers],[6]])</f>
        <v>0</v>
      </c>
      <c r="L67" s="7">
        <f>SUMIFS(GQList,GIList,Table_ExternalData_1[[#This Row],[Item_key]],GDList,Table_ExternalData_1[[#Headers],[7]])</f>
        <v>0</v>
      </c>
      <c r="M67" s="7">
        <f>SUMIFS(GQList,GIList,Table_ExternalData_1[[#This Row],[Item_key]],GDList,Table_ExternalData_1[[#Headers],[8]])</f>
        <v>0</v>
      </c>
      <c r="N67" s="7">
        <f>SUMIFS(GQList,GIList,Table_ExternalData_1[[#This Row],[Item_key]],GDList,Table_ExternalData_1[[#Headers],[9]])</f>
        <v>0</v>
      </c>
      <c r="O67" s="7">
        <f>SUMIFS(GQList,GIList,Table_ExternalData_1[[#This Row],[Item_key]],GDList,Table_ExternalData_1[[#Headers],[10]])</f>
        <v>0</v>
      </c>
      <c r="P67" s="7">
        <f>SUMIFS(GQList,GIList,Table_ExternalData_1[[#This Row],[Item_key]],GDList,Table_ExternalData_1[[#Headers],[11]])</f>
        <v>0</v>
      </c>
      <c r="Q67" s="7">
        <f>SUMIFS(GQList,GIList,Table_ExternalData_1[[#This Row],[Item_key]],GDList,Table_ExternalData_1[[#Headers],[12]])</f>
        <v>0</v>
      </c>
      <c r="R67" s="7">
        <f>SUMIFS(GQList,GIList,Table_ExternalData_1[[#This Row],[Item_key]],GDList,Table_ExternalData_1[[#Headers],[13]])</f>
        <v>0</v>
      </c>
      <c r="S67" s="7">
        <f>SUMIFS(GQList,GIList,Table_ExternalData_1[[#This Row],[Item_key]],GDList,Table_ExternalData_1[[#Headers],[14]])</f>
        <v>0</v>
      </c>
      <c r="T67" s="7">
        <f>SUMIFS(GQList,GIList,Table_ExternalData_1[[#This Row],[Item_key]],GDList,Table_ExternalData_1[[#Headers],[15]])</f>
        <v>0</v>
      </c>
      <c r="U67" s="7">
        <f>SUMIFS(GQList,GIList,Table_ExternalData_1[[#This Row],[Item_key]],GDList,Table_ExternalData_1[[#Headers],[16]])</f>
        <v>0</v>
      </c>
      <c r="V67" s="7">
        <f>SUMIFS(GQList,GIList,Table_ExternalData_1[[#This Row],[Item_key]],GDList,Table_ExternalData_1[[#Headers],[17]])</f>
        <v>0</v>
      </c>
      <c r="W67" s="7">
        <f>SUMIFS(GQList,GIList,Table_ExternalData_1[[#This Row],[Item_key]],GDList,Table_ExternalData_1[[#Headers],[18]])</f>
        <v>0</v>
      </c>
      <c r="X67" s="7">
        <f>SUMIFS(GQList,GIList,Table_ExternalData_1[[#This Row],[Item_key]],GDList,Table_ExternalData_1[[#Headers],[19]])</f>
        <v>0</v>
      </c>
      <c r="Y67" s="7">
        <f>SUMIFS(GQList,GIList,Table_ExternalData_1[[#This Row],[Item_key]],GDList,Table_ExternalData_1[[#Headers],[20]])</f>
        <v>400</v>
      </c>
      <c r="Z67" s="7">
        <f>SUMIFS(GQList,GIList,Table_ExternalData_1[[#This Row],[Item_key]],GDList,Table_ExternalData_1[[#Headers],[21]])</f>
        <v>0</v>
      </c>
      <c r="AA67" s="7">
        <f>SUMIFS(GQList,GIList,Table_ExternalData_1[[#This Row],[Item_key]],GDList,Table_ExternalData_1[[#Headers],[22]])</f>
        <v>0</v>
      </c>
      <c r="AB67" s="7">
        <f>SUMIFS(GQList,GIList,Table_ExternalData_1[[#This Row],[Item_key]],GDList,Table_ExternalData_1[[#Headers],[23]])</f>
        <v>0</v>
      </c>
      <c r="AC67" s="7">
        <f>SUMIFS(GQList,GIList,Table_ExternalData_1[[#This Row],[Item_key]],GDList,Table_ExternalData_1[[#Headers],[24]])</f>
        <v>0</v>
      </c>
      <c r="AD67" s="7">
        <f>SUMIFS(GQList,GIList,Table_ExternalData_1[[#This Row],[Item_key]],GDList,Table_ExternalData_1[[#Headers],[25]])</f>
        <v>0</v>
      </c>
      <c r="AE67" s="7">
        <f>SUMIFS(GQList,GIList,Table_ExternalData_1[[#This Row],[Item_key]],GDList,Table_ExternalData_1[[#Headers],[26]])</f>
        <v>0</v>
      </c>
      <c r="AF67" s="7">
        <f>SUMIFS(GQList,GIList,Table_ExternalData_1[[#This Row],[Item_key]],GDList,Table_ExternalData_1[[#Headers],[27]])</f>
        <v>0</v>
      </c>
      <c r="AG67" s="7">
        <f>SUMIFS(GQList,GIList,Table_ExternalData_1[[#This Row],[Item_key]],GDList,Table_ExternalData_1[[#Headers],[28]])</f>
        <v>0</v>
      </c>
      <c r="AH67" s="7">
        <f>SUMIFS(GQList,GIList,Table_ExternalData_1[[#This Row],[Item_key]],GDList,Table_ExternalData_1[[#Headers],[29]])</f>
        <v>0</v>
      </c>
      <c r="AI67" s="7">
        <f>SUMIFS(GQList,GIList,Table_ExternalData_1[[#This Row],[Item_key]],GDList,Table_ExternalData_1[[#Headers],[30]])</f>
        <v>0</v>
      </c>
      <c r="AJ67" s="7">
        <f>SUMIFS(GQList,GIList,Table_ExternalData_1[[#This Row],[Item_key]],GDList,Table_ExternalData_1[[#Headers],[31]])</f>
        <v>0</v>
      </c>
      <c r="AK67" s="7">
        <f>SUM(Table_ExternalData_1[[#This Row],[1]:[31]])</f>
        <v>400</v>
      </c>
    </row>
    <row r="68" spans="1:37" ht="24" hidden="1">
      <c r="A68" s="3" t="s">
        <v>1838</v>
      </c>
      <c r="B68" s="3" t="s">
        <v>1756</v>
      </c>
      <c r="C68" s="3" t="s">
        <v>1842</v>
      </c>
      <c r="D68" s="3" t="s">
        <v>1840</v>
      </c>
      <c r="E68" s="6" t="s">
        <v>2021</v>
      </c>
      <c r="F68" s="7">
        <f>SUMIFS(GQList,GIList,Table_ExternalData_1[[#This Row],[Item_key]],GDList,Table_ExternalData_1[[#Headers],[1]])</f>
        <v>0</v>
      </c>
      <c r="G68" s="7">
        <f>SUMIFS(GQList,GIList,Table_ExternalData_1[[#This Row],[Item_key]],GDList,Table_ExternalData_1[[#Headers],[2]])</f>
        <v>0</v>
      </c>
      <c r="H68" s="7">
        <f>SUMIFS(GQList,GIList,Table_ExternalData_1[[#This Row],[Item_key]],GDList,Table_ExternalData_1[[#Headers],[3]])</f>
        <v>0</v>
      </c>
      <c r="I68" s="7">
        <f>SUMIFS(GQList,GIList,Table_ExternalData_1[[#This Row],[Item_key]],GDList,Table_ExternalData_1[[#Headers],[4]])</f>
        <v>0</v>
      </c>
      <c r="J68" s="7">
        <f>SUMIFS(GQList,GIList,Table_ExternalData_1[[#This Row],[Item_key]],GDList,Table_ExternalData_1[[#Headers],[5]])</f>
        <v>0</v>
      </c>
      <c r="K68" s="7">
        <f>SUMIFS(GQList,GIList,Table_ExternalData_1[[#This Row],[Item_key]],GDList,Table_ExternalData_1[[#Headers],[6]])</f>
        <v>0</v>
      </c>
      <c r="L68" s="7">
        <f>SUMIFS(GQList,GIList,Table_ExternalData_1[[#This Row],[Item_key]],GDList,Table_ExternalData_1[[#Headers],[7]])</f>
        <v>0</v>
      </c>
      <c r="M68" s="7">
        <f>SUMIFS(GQList,GIList,Table_ExternalData_1[[#This Row],[Item_key]],GDList,Table_ExternalData_1[[#Headers],[8]])</f>
        <v>0</v>
      </c>
      <c r="N68" s="7">
        <f>SUMIFS(GQList,GIList,Table_ExternalData_1[[#This Row],[Item_key]],GDList,Table_ExternalData_1[[#Headers],[9]])</f>
        <v>0</v>
      </c>
      <c r="O68" s="7">
        <f>SUMIFS(GQList,GIList,Table_ExternalData_1[[#This Row],[Item_key]],GDList,Table_ExternalData_1[[#Headers],[10]])</f>
        <v>0</v>
      </c>
      <c r="P68" s="7">
        <f>SUMIFS(GQList,GIList,Table_ExternalData_1[[#This Row],[Item_key]],GDList,Table_ExternalData_1[[#Headers],[11]])</f>
        <v>0</v>
      </c>
      <c r="Q68" s="7">
        <f>SUMIFS(GQList,GIList,Table_ExternalData_1[[#This Row],[Item_key]],GDList,Table_ExternalData_1[[#Headers],[12]])</f>
        <v>0</v>
      </c>
      <c r="R68" s="7">
        <f>SUMIFS(GQList,GIList,Table_ExternalData_1[[#This Row],[Item_key]],GDList,Table_ExternalData_1[[#Headers],[13]])</f>
        <v>0</v>
      </c>
      <c r="S68" s="7">
        <f>SUMIFS(GQList,GIList,Table_ExternalData_1[[#This Row],[Item_key]],GDList,Table_ExternalData_1[[#Headers],[14]])</f>
        <v>0</v>
      </c>
      <c r="T68" s="7">
        <f>SUMIFS(GQList,GIList,Table_ExternalData_1[[#This Row],[Item_key]],GDList,Table_ExternalData_1[[#Headers],[15]])</f>
        <v>0</v>
      </c>
      <c r="U68" s="7">
        <f>SUMIFS(GQList,GIList,Table_ExternalData_1[[#This Row],[Item_key]],GDList,Table_ExternalData_1[[#Headers],[16]])</f>
        <v>0</v>
      </c>
      <c r="V68" s="7">
        <f>SUMIFS(GQList,GIList,Table_ExternalData_1[[#This Row],[Item_key]],GDList,Table_ExternalData_1[[#Headers],[17]])</f>
        <v>0</v>
      </c>
      <c r="W68" s="7">
        <f>SUMIFS(GQList,GIList,Table_ExternalData_1[[#This Row],[Item_key]],GDList,Table_ExternalData_1[[#Headers],[18]])</f>
        <v>0</v>
      </c>
      <c r="X68" s="7">
        <f>SUMIFS(GQList,GIList,Table_ExternalData_1[[#This Row],[Item_key]],GDList,Table_ExternalData_1[[#Headers],[19]])</f>
        <v>0</v>
      </c>
      <c r="Y68" s="7">
        <f>SUMIFS(GQList,GIList,Table_ExternalData_1[[#This Row],[Item_key]],GDList,Table_ExternalData_1[[#Headers],[20]])</f>
        <v>4000</v>
      </c>
      <c r="Z68" s="7">
        <f>SUMIFS(GQList,GIList,Table_ExternalData_1[[#This Row],[Item_key]],GDList,Table_ExternalData_1[[#Headers],[21]])</f>
        <v>0</v>
      </c>
      <c r="AA68" s="7">
        <f>SUMIFS(GQList,GIList,Table_ExternalData_1[[#This Row],[Item_key]],GDList,Table_ExternalData_1[[#Headers],[22]])</f>
        <v>0</v>
      </c>
      <c r="AB68" s="7">
        <f>SUMIFS(GQList,GIList,Table_ExternalData_1[[#This Row],[Item_key]],GDList,Table_ExternalData_1[[#Headers],[23]])</f>
        <v>0</v>
      </c>
      <c r="AC68" s="7">
        <f>SUMIFS(GQList,GIList,Table_ExternalData_1[[#This Row],[Item_key]],GDList,Table_ExternalData_1[[#Headers],[24]])</f>
        <v>0</v>
      </c>
      <c r="AD68" s="7">
        <f>SUMIFS(GQList,GIList,Table_ExternalData_1[[#This Row],[Item_key]],GDList,Table_ExternalData_1[[#Headers],[25]])</f>
        <v>0</v>
      </c>
      <c r="AE68" s="7">
        <f>SUMIFS(GQList,GIList,Table_ExternalData_1[[#This Row],[Item_key]],GDList,Table_ExternalData_1[[#Headers],[26]])</f>
        <v>0</v>
      </c>
      <c r="AF68" s="7">
        <f>SUMIFS(GQList,GIList,Table_ExternalData_1[[#This Row],[Item_key]],GDList,Table_ExternalData_1[[#Headers],[27]])</f>
        <v>0</v>
      </c>
      <c r="AG68" s="7">
        <f>SUMIFS(GQList,GIList,Table_ExternalData_1[[#This Row],[Item_key]],GDList,Table_ExternalData_1[[#Headers],[28]])</f>
        <v>0</v>
      </c>
      <c r="AH68" s="7">
        <f>SUMIFS(GQList,GIList,Table_ExternalData_1[[#This Row],[Item_key]],GDList,Table_ExternalData_1[[#Headers],[29]])</f>
        <v>0</v>
      </c>
      <c r="AI68" s="7">
        <f>SUMIFS(GQList,GIList,Table_ExternalData_1[[#This Row],[Item_key]],GDList,Table_ExternalData_1[[#Headers],[30]])</f>
        <v>0</v>
      </c>
      <c r="AJ68" s="7">
        <f>SUMIFS(GQList,GIList,Table_ExternalData_1[[#This Row],[Item_key]],GDList,Table_ExternalData_1[[#Headers],[31]])</f>
        <v>0</v>
      </c>
      <c r="AK68" s="7">
        <f>SUM(Table_ExternalData_1[[#This Row],[1]:[31]])</f>
        <v>4000</v>
      </c>
    </row>
    <row r="69" spans="1:37" ht="24" hidden="1">
      <c r="A69" s="3" t="s">
        <v>1838</v>
      </c>
      <c r="B69" s="3" t="s">
        <v>1757</v>
      </c>
      <c r="C69" s="3" t="s">
        <v>1843</v>
      </c>
      <c r="D69" s="3" t="s">
        <v>766</v>
      </c>
      <c r="E69" s="6" t="s">
        <v>2021</v>
      </c>
      <c r="F69" s="7">
        <f>SUMIFS(GQList,GIList,Table_ExternalData_1[[#This Row],[Item_key]],GDList,Table_ExternalData_1[[#Headers],[1]])</f>
        <v>0</v>
      </c>
      <c r="G69" s="7">
        <f>SUMIFS(GQList,GIList,Table_ExternalData_1[[#This Row],[Item_key]],GDList,Table_ExternalData_1[[#Headers],[2]])</f>
        <v>0</v>
      </c>
      <c r="H69" s="7">
        <f>SUMIFS(GQList,GIList,Table_ExternalData_1[[#This Row],[Item_key]],GDList,Table_ExternalData_1[[#Headers],[3]])</f>
        <v>0</v>
      </c>
      <c r="I69" s="7">
        <f>SUMIFS(GQList,GIList,Table_ExternalData_1[[#This Row],[Item_key]],GDList,Table_ExternalData_1[[#Headers],[4]])</f>
        <v>0</v>
      </c>
      <c r="J69" s="7">
        <f>SUMIFS(GQList,GIList,Table_ExternalData_1[[#This Row],[Item_key]],GDList,Table_ExternalData_1[[#Headers],[5]])</f>
        <v>0</v>
      </c>
      <c r="K69" s="7">
        <f>SUMIFS(GQList,GIList,Table_ExternalData_1[[#This Row],[Item_key]],GDList,Table_ExternalData_1[[#Headers],[6]])</f>
        <v>0</v>
      </c>
      <c r="L69" s="7">
        <f>SUMIFS(GQList,GIList,Table_ExternalData_1[[#This Row],[Item_key]],GDList,Table_ExternalData_1[[#Headers],[7]])</f>
        <v>0</v>
      </c>
      <c r="M69" s="7">
        <f>SUMIFS(GQList,GIList,Table_ExternalData_1[[#This Row],[Item_key]],GDList,Table_ExternalData_1[[#Headers],[8]])</f>
        <v>0</v>
      </c>
      <c r="N69" s="7">
        <f>SUMIFS(GQList,GIList,Table_ExternalData_1[[#This Row],[Item_key]],GDList,Table_ExternalData_1[[#Headers],[9]])</f>
        <v>0</v>
      </c>
      <c r="O69" s="7">
        <f>SUMIFS(GQList,GIList,Table_ExternalData_1[[#This Row],[Item_key]],GDList,Table_ExternalData_1[[#Headers],[10]])</f>
        <v>0</v>
      </c>
      <c r="P69" s="7">
        <f>SUMIFS(GQList,GIList,Table_ExternalData_1[[#This Row],[Item_key]],GDList,Table_ExternalData_1[[#Headers],[11]])</f>
        <v>0</v>
      </c>
      <c r="Q69" s="7">
        <f>SUMIFS(GQList,GIList,Table_ExternalData_1[[#This Row],[Item_key]],GDList,Table_ExternalData_1[[#Headers],[12]])</f>
        <v>0</v>
      </c>
      <c r="R69" s="7">
        <f>SUMIFS(GQList,GIList,Table_ExternalData_1[[#This Row],[Item_key]],GDList,Table_ExternalData_1[[#Headers],[13]])</f>
        <v>0</v>
      </c>
      <c r="S69" s="7">
        <f>SUMIFS(GQList,GIList,Table_ExternalData_1[[#This Row],[Item_key]],GDList,Table_ExternalData_1[[#Headers],[14]])</f>
        <v>0</v>
      </c>
      <c r="T69" s="7">
        <f>SUMIFS(GQList,GIList,Table_ExternalData_1[[#This Row],[Item_key]],GDList,Table_ExternalData_1[[#Headers],[15]])</f>
        <v>0</v>
      </c>
      <c r="U69" s="7">
        <f>SUMIFS(GQList,GIList,Table_ExternalData_1[[#This Row],[Item_key]],GDList,Table_ExternalData_1[[#Headers],[16]])</f>
        <v>0</v>
      </c>
      <c r="V69" s="7">
        <f>SUMIFS(GQList,GIList,Table_ExternalData_1[[#This Row],[Item_key]],GDList,Table_ExternalData_1[[#Headers],[17]])</f>
        <v>0</v>
      </c>
      <c r="W69" s="7">
        <f>SUMIFS(GQList,GIList,Table_ExternalData_1[[#This Row],[Item_key]],GDList,Table_ExternalData_1[[#Headers],[18]])</f>
        <v>0</v>
      </c>
      <c r="X69" s="7">
        <f>SUMIFS(GQList,GIList,Table_ExternalData_1[[#This Row],[Item_key]],GDList,Table_ExternalData_1[[#Headers],[19]])</f>
        <v>0</v>
      </c>
      <c r="Y69" s="7">
        <f>SUMIFS(GQList,GIList,Table_ExternalData_1[[#This Row],[Item_key]],GDList,Table_ExternalData_1[[#Headers],[20]])</f>
        <v>550</v>
      </c>
      <c r="Z69" s="7">
        <f>SUMIFS(GQList,GIList,Table_ExternalData_1[[#This Row],[Item_key]],GDList,Table_ExternalData_1[[#Headers],[21]])</f>
        <v>0</v>
      </c>
      <c r="AA69" s="7">
        <f>SUMIFS(GQList,GIList,Table_ExternalData_1[[#This Row],[Item_key]],GDList,Table_ExternalData_1[[#Headers],[22]])</f>
        <v>0</v>
      </c>
      <c r="AB69" s="7">
        <f>SUMIFS(GQList,GIList,Table_ExternalData_1[[#This Row],[Item_key]],GDList,Table_ExternalData_1[[#Headers],[23]])</f>
        <v>0</v>
      </c>
      <c r="AC69" s="7">
        <f>SUMIFS(GQList,GIList,Table_ExternalData_1[[#This Row],[Item_key]],GDList,Table_ExternalData_1[[#Headers],[24]])</f>
        <v>0</v>
      </c>
      <c r="AD69" s="7">
        <f>SUMIFS(GQList,GIList,Table_ExternalData_1[[#This Row],[Item_key]],GDList,Table_ExternalData_1[[#Headers],[25]])</f>
        <v>0</v>
      </c>
      <c r="AE69" s="7">
        <f>SUMIFS(GQList,GIList,Table_ExternalData_1[[#This Row],[Item_key]],GDList,Table_ExternalData_1[[#Headers],[26]])</f>
        <v>0</v>
      </c>
      <c r="AF69" s="7">
        <f>SUMIFS(GQList,GIList,Table_ExternalData_1[[#This Row],[Item_key]],GDList,Table_ExternalData_1[[#Headers],[27]])</f>
        <v>0</v>
      </c>
      <c r="AG69" s="7">
        <f>SUMIFS(GQList,GIList,Table_ExternalData_1[[#This Row],[Item_key]],GDList,Table_ExternalData_1[[#Headers],[28]])</f>
        <v>0</v>
      </c>
      <c r="AH69" s="7">
        <f>SUMIFS(GQList,GIList,Table_ExternalData_1[[#This Row],[Item_key]],GDList,Table_ExternalData_1[[#Headers],[29]])</f>
        <v>0</v>
      </c>
      <c r="AI69" s="7">
        <f>SUMIFS(GQList,GIList,Table_ExternalData_1[[#This Row],[Item_key]],GDList,Table_ExternalData_1[[#Headers],[30]])</f>
        <v>0</v>
      </c>
      <c r="AJ69" s="7">
        <f>SUMIFS(GQList,GIList,Table_ExternalData_1[[#This Row],[Item_key]],GDList,Table_ExternalData_1[[#Headers],[31]])</f>
        <v>0</v>
      </c>
      <c r="AK69" s="7">
        <f>SUM(Table_ExternalData_1[[#This Row],[1]:[31]])</f>
        <v>550</v>
      </c>
    </row>
    <row r="70" spans="1:37" ht="24" hidden="1">
      <c r="A70" s="3" t="s">
        <v>1838</v>
      </c>
      <c r="B70" s="3" t="s">
        <v>1758</v>
      </c>
      <c r="C70" s="3" t="s">
        <v>1844</v>
      </c>
      <c r="D70" s="3" t="s">
        <v>1845</v>
      </c>
      <c r="E70" s="6" t="s">
        <v>2021</v>
      </c>
      <c r="F70" s="7">
        <f>SUMIFS(GQList,GIList,Table_ExternalData_1[[#This Row],[Item_key]],GDList,Table_ExternalData_1[[#Headers],[1]])</f>
        <v>0</v>
      </c>
      <c r="G70" s="7">
        <f>SUMIFS(GQList,GIList,Table_ExternalData_1[[#This Row],[Item_key]],GDList,Table_ExternalData_1[[#Headers],[2]])</f>
        <v>0</v>
      </c>
      <c r="H70" s="7">
        <f>SUMIFS(GQList,GIList,Table_ExternalData_1[[#This Row],[Item_key]],GDList,Table_ExternalData_1[[#Headers],[3]])</f>
        <v>0</v>
      </c>
      <c r="I70" s="7">
        <f>SUMIFS(GQList,GIList,Table_ExternalData_1[[#This Row],[Item_key]],GDList,Table_ExternalData_1[[#Headers],[4]])</f>
        <v>0</v>
      </c>
      <c r="J70" s="7">
        <f>SUMIFS(GQList,GIList,Table_ExternalData_1[[#This Row],[Item_key]],GDList,Table_ExternalData_1[[#Headers],[5]])</f>
        <v>0</v>
      </c>
      <c r="K70" s="7">
        <f>SUMIFS(GQList,GIList,Table_ExternalData_1[[#This Row],[Item_key]],GDList,Table_ExternalData_1[[#Headers],[6]])</f>
        <v>0</v>
      </c>
      <c r="L70" s="7">
        <f>SUMIFS(GQList,GIList,Table_ExternalData_1[[#This Row],[Item_key]],GDList,Table_ExternalData_1[[#Headers],[7]])</f>
        <v>0</v>
      </c>
      <c r="M70" s="7">
        <f>SUMIFS(GQList,GIList,Table_ExternalData_1[[#This Row],[Item_key]],GDList,Table_ExternalData_1[[#Headers],[8]])</f>
        <v>0</v>
      </c>
      <c r="N70" s="7">
        <f>SUMIFS(GQList,GIList,Table_ExternalData_1[[#This Row],[Item_key]],GDList,Table_ExternalData_1[[#Headers],[9]])</f>
        <v>0</v>
      </c>
      <c r="O70" s="7">
        <f>SUMIFS(GQList,GIList,Table_ExternalData_1[[#This Row],[Item_key]],GDList,Table_ExternalData_1[[#Headers],[10]])</f>
        <v>0</v>
      </c>
      <c r="P70" s="7">
        <f>SUMIFS(GQList,GIList,Table_ExternalData_1[[#This Row],[Item_key]],GDList,Table_ExternalData_1[[#Headers],[11]])</f>
        <v>0</v>
      </c>
      <c r="Q70" s="7">
        <f>SUMIFS(GQList,GIList,Table_ExternalData_1[[#This Row],[Item_key]],GDList,Table_ExternalData_1[[#Headers],[12]])</f>
        <v>0</v>
      </c>
      <c r="R70" s="7">
        <f>SUMIFS(GQList,GIList,Table_ExternalData_1[[#This Row],[Item_key]],GDList,Table_ExternalData_1[[#Headers],[13]])</f>
        <v>0</v>
      </c>
      <c r="S70" s="7">
        <f>SUMIFS(GQList,GIList,Table_ExternalData_1[[#This Row],[Item_key]],GDList,Table_ExternalData_1[[#Headers],[14]])</f>
        <v>0</v>
      </c>
      <c r="T70" s="7">
        <f>SUMIFS(GQList,GIList,Table_ExternalData_1[[#This Row],[Item_key]],GDList,Table_ExternalData_1[[#Headers],[15]])</f>
        <v>0</v>
      </c>
      <c r="U70" s="7">
        <f>SUMIFS(GQList,GIList,Table_ExternalData_1[[#This Row],[Item_key]],GDList,Table_ExternalData_1[[#Headers],[16]])</f>
        <v>0</v>
      </c>
      <c r="V70" s="7">
        <f>SUMIFS(GQList,GIList,Table_ExternalData_1[[#This Row],[Item_key]],GDList,Table_ExternalData_1[[#Headers],[17]])</f>
        <v>0</v>
      </c>
      <c r="W70" s="7">
        <f>SUMIFS(GQList,GIList,Table_ExternalData_1[[#This Row],[Item_key]],GDList,Table_ExternalData_1[[#Headers],[18]])</f>
        <v>0</v>
      </c>
      <c r="X70" s="7">
        <f>SUMIFS(GQList,GIList,Table_ExternalData_1[[#This Row],[Item_key]],GDList,Table_ExternalData_1[[#Headers],[19]])</f>
        <v>0</v>
      </c>
      <c r="Y70" s="7">
        <f>SUMIFS(GQList,GIList,Table_ExternalData_1[[#This Row],[Item_key]],GDList,Table_ExternalData_1[[#Headers],[20]])</f>
        <v>1400</v>
      </c>
      <c r="Z70" s="7">
        <f>SUMIFS(GQList,GIList,Table_ExternalData_1[[#This Row],[Item_key]],GDList,Table_ExternalData_1[[#Headers],[21]])</f>
        <v>0</v>
      </c>
      <c r="AA70" s="7">
        <f>SUMIFS(GQList,GIList,Table_ExternalData_1[[#This Row],[Item_key]],GDList,Table_ExternalData_1[[#Headers],[22]])</f>
        <v>0</v>
      </c>
      <c r="AB70" s="7">
        <f>SUMIFS(GQList,GIList,Table_ExternalData_1[[#This Row],[Item_key]],GDList,Table_ExternalData_1[[#Headers],[23]])</f>
        <v>0</v>
      </c>
      <c r="AC70" s="7">
        <f>SUMIFS(GQList,GIList,Table_ExternalData_1[[#This Row],[Item_key]],GDList,Table_ExternalData_1[[#Headers],[24]])</f>
        <v>0</v>
      </c>
      <c r="AD70" s="7">
        <f>SUMIFS(GQList,GIList,Table_ExternalData_1[[#This Row],[Item_key]],GDList,Table_ExternalData_1[[#Headers],[25]])</f>
        <v>0</v>
      </c>
      <c r="AE70" s="7">
        <f>SUMIFS(GQList,GIList,Table_ExternalData_1[[#This Row],[Item_key]],GDList,Table_ExternalData_1[[#Headers],[26]])</f>
        <v>0</v>
      </c>
      <c r="AF70" s="7">
        <f>SUMIFS(GQList,GIList,Table_ExternalData_1[[#This Row],[Item_key]],GDList,Table_ExternalData_1[[#Headers],[27]])</f>
        <v>0</v>
      </c>
      <c r="AG70" s="7">
        <f>SUMIFS(GQList,GIList,Table_ExternalData_1[[#This Row],[Item_key]],GDList,Table_ExternalData_1[[#Headers],[28]])</f>
        <v>0</v>
      </c>
      <c r="AH70" s="7">
        <f>SUMIFS(GQList,GIList,Table_ExternalData_1[[#This Row],[Item_key]],GDList,Table_ExternalData_1[[#Headers],[29]])</f>
        <v>0</v>
      </c>
      <c r="AI70" s="7">
        <f>SUMIFS(GQList,GIList,Table_ExternalData_1[[#This Row],[Item_key]],GDList,Table_ExternalData_1[[#Headers],[30]])</f>
        <v>0</v>
      </c>
      <c r="AJ70" s="7">
        <f>SUMIFS(GQList,GIList,Table_ExternalData_1[[#This Row],[Item_key]],GDList,Table_ExternalData_1[[#Headers],[31]])</f>
        <v>0</v>
      </c>
      <c r="AK70" s="7">
        <f>SUM(Table_ExternalData_1[[#This Row],[1]:[31]])</f>
        <v>1400</v>
      </c>
    </row>
    <row r="71" spans="1:37" ht="24" hidden="1">
      <c r="A71" s="3" t="s">
        <v>1838</v>
      </c>
      <c r="B71" s="3" t="s">
        <v>1759</v>
      </c>
      <c r="C71" s="3" t="s">
        <v>1846</v>
      </c>
      <c r="D71" s="3" t="s">
        <v>1845</v>
      </c>
      <c r="E71" s="6" t="s">
        <v>2021</v>
      </c>
      <c r="F71" s="7">
        <f>SUMIFS(GQList,GIList,Table_ExternalData_1[[#This Row],[Item_key]],GDList,Table_ExternalData_1[[#Headers],[1]])</f>
        <v>0</v>
      </c>
      <c r="G71" s="7">
        <f>SUMIFS(GQList,GIList,Table_ExternalData_1[[#This Row],[Item_key]],GDList,Table_ExternalData_1[[#Headers],[2]])</f>
        <v>0</v>
      </c>
      <c r="H71" s="7">
        <f>SUMIFS(GQList,GIList,Table_ExternalData_1[[#This Row],[Item_key]],GDList,Table_ExternalData_1[[#Headers],[3]])</f>
        <v>0</v>
      </c>
      <c r="I71" s="7">
        <f>SUMIFS(GQList,GIList,Table_ExternalData_1[[#This Row],[Item_key]],GDList,Table_ExternalData_1[[#Headers],[4]])</f>
        <v>0</v>
      </c>
      <c r="J71" s="7">
        <f>SUMIFS(GQList,GIList,Table_ExternalData_1[[#This Row],[Item_key]],GDList,Table_ExternalData_1[[#Headers],[5]])</f>
        <v>0</v>
      </c>
      <c r="K71" s="7">
        <f>SUMIFS(GQList,GIList,Table_ExternalData_1[[#This Row],[Item_key]],GDList,Table_ExternalData_1[[#Headers],[6]])</f>
        <v>0</v>
      </c>
      <c r="L71" s="7">
        <f>SUMIFS(GQList,GIList,Table_ExternalData_1[[#This Row],[Item_key]],GDList,Table_ExternalData_1[[#Headers],[7]])</f>
        <v>0</v>
      </c>
      <c r="M71" s="7">
        <f>SUMIFS(GQList,GIList,Table_ExternalData_1[[#This Row],[Item_key]],GDList,Table_ExternalData_1[[#Headers],[8]])</f>
        <v>0</v>
      </c>
      <c r="N71" s="7">
        <f>SUMIFS(GQList,GIList,Table_ExternalData_1[[#This Row],[Item_key]],GDList,Table_ExternalData_1[[#Headers],[9]])</f>
        <v>0</v>
      </c>
      <c r="O71" s="7">
        <f>SUMIFS(GQList,GIList,Table_ExternalData_1[[#This Row],[Item_key]],GDList,Table_ExternalData_1[[#Headers],[10]])</f>
        <v>0</v>
      </c>
      <c r="P71" s="7">
        <f>SUMIFS(GQList,GIList,Table_ExternalData_1[[#This Row],[Item_key]],GDList,Table_ExternalData_1[[#Headers],[11]])</f>
        <v>0</v>
      </c>
      <c r="Q71" s="7">
        <f>SUMIFS(GQList,GIList,Table_ExternalData_1[[#This Row],[Item_key]],GDList,Table_ExternalData_1[[#Headers],[12]])</f>
        <v>0</v>
      </c>
      <c r="R71" s="7">
        <f>SUMIFS(GQList,GIList,Table_ExternalData_1[[#This Row],[Item_key]],GDList,Table_ExternalData_1[[#Headers],[13]])</f>
        <v>0</v>
      </c>
      <c r="S71" s="7">
        <f>SUMIFS(GQList,GIList,Table_ExternalData_1[[#This Row],[Item_key]],GDList,Table_ExternalData_1[[#Headers],[14]])</f>
        <v>0</v>
      </c>
      <c r="T71" s="7">
        <f>SUMIFS(GQList,GIList,Table_ExternalData_1[[#This Row],[Item_key]],GDList,Table_ExternalData_1[[#Headers],[15]])</f>
        <v>0</v>
      </c>
      <c r="U71" s="7">
        <f>SUMIFS(GQList,GIList,Table_ExternalData_1[[#This Row],[Item_key]],GDList,Table_ExternalData_1[[#Headers],[16]])</f>
        <v>0</v>
      </c>
      <c r="V71" s="7">
        <f>SUMIFS(GQList,GIList,Table_ExternalData_1[[#This Row],[Item_key]],GDList,Table_ExternalData_1[[#Headers],[17]])</f>
        <v>0</v>
      </c>
      <c r="W71" s="7">
        <f>SUMIFS(GQList,GIList,Table_ExternalData_1[[#This Row],[Item_key]],GDList,Table_ExternalData_1[[#Headers],[18]])</f>
        <v>0</v>
      </c>
      <c r="X71" s="7">
        <f>SUMIFS(GQList,GIList,Table_ExternalData_1[[#This Row],[Item_key]],GDList,Table_ExternalData_1[[#Headers],[19]])</f>
        <v>0</v>
      </c>
      <c r="Y71" s="7">
        <f>SUMIFS(GQList,GIList,Table_ExternalData_1[[#This Row],[Item_key]],GDList,Table_ExternalData_1[[#Headers],[20]])</f>
        <v>3000</v>
      </c>
      <c r="Z71" s="7">
        <f>SUMIFS(GQList,GIList,Table_ExternalData_1[[#This Row],[Item_key]],GDList,Table_ExternalData_1[[#Headers],[21]])</f>
        <v>0</v>
      </c>
      <c r="AA71" s="7">
        <f>SUMIFS(GQList,GIList,Table_ExternalData_1[[#This Row],[Item_key]],GDList,Table_ExternalData_1[[#Headers],[22]])</f>
        <v>0</v>
      </c>
      <c r="AB71" s="7">
        <f>SUMIFS(GQList,GIList,Table_ExternalData_1[[#This Row],[Item_key]],GDList,Table_ExternalData_1[[#Headers],[23]])</f>
        <v>0</v>
      </c>
      <c r="AC71" s="7">
        <f>SUMIFS(GQList,GIList,Table_ExternalData_1[[#This Row],[Item_key]],GDList,Table_ExternalData_1[[#Headers],[24]])</f>
        <v>0</v>
      </c>
      <c r="AD71" s="7">
        <f>SUMIFS(GQList,GIList,Table_ExternalData_1[[#This Row],[Item_key]],GDList,Table_ExternalData_1[[#Headers],[25]])</f>
        <v>0</v>
      </c>
      <c r="AE71" s="7">
        <f>SUMIFS(GQList,GIList,Table_ExternalData_1[[#This Row],[Item_key]],GDList,Table_ExternalData_1[[#Headers],[26]])</f>
        <v>0</v>
      </c>
      <c r="AF71" s="7">
        <f>SUMIFS(GQList,GIList,Table_ExternalData_1[[#This Row],[Item_key]],GDList,Table_ExternalData_1[[#Headers],[27]])</f>
        <v>0</v>
      </c>
      <c r="AG71" s="7">
        <f>SUMIFS(GQList,GIList,Table_ExternalData_1[[#This Row],[Item_key]],GDList,Table_ExternalData_1[[#Headers],[28]])</f>
        <v>0</v>
      </c>
      <c r="AH71" s="7">
        <f>SUMIFS(GQList,GIList,Table_ExternalData_1[[#This Row],[Item_key]],GDList,Table_ExternalData_1[[#Headers],[29]])</f>
        <v>0</v>
      </c>
      <c r="AI71" s="7">
        <f>SUMIFS(GQList,GIList,Table_ExternalData_1[[#This Row],[Item_key]],GDList,Table_ExternalData_1[[#Headers],[30]])</f>
        <v>0</v>
      </c>
      <c r="AJ71" s="7">
        <f>SUMIFS(GQList,GIList,Table_ExternalData_1[[#This Row],[Item_key]],GDList,Table_ExternalData_1[[#Headers],[31]])</f>
        <v>0</v>
      </c>
      <c r="AK71" s="7">
        <f>SUM(Table_ExternalData_1[[#This Row],[1]:[31]])</f>
        <v>3000</v>
      </c>
    </row>
    <row r="72" spans="1:37" ht="24" hidden="1">
      <c r="A72" s="3" t="s">
        <v>1838</v>
      </c>
      <c r="B72" s="3" t="s">
        <v>1760</v>
      </c>
      <c r="C72" s="3" t="s">
        <v>1847</v>
      </c>
      <c r="D72" s="3" t="s">
        <v>1848</v>
      </c>
      <c r="E72" s="6" t="s">
        <v>2021</v>
      </c>
      <c r="F72" s="7">
        <f>SUMIFS(GQList,GIList,Table_ExternalData_1[[#This Row],[Item_key]],GDList,Table_ExternalData_1[[#Headers],[1]])</f>
        <v>0</v>
      </c>
      <c r="G72" s="7">
        <f>SUMIFS(GQList,GIList,Table_ExternalData_1[[#This Row],[Item_key]],GDList,Table_ExternalData_1[[#Headers],[2]])</f>
        <v>0</v>
      </c>
      <c r="H72" s="7">
        <f>SUMIFS(GQList,GIList,Table_ExternalData_1[[#This Row],[Item_key]],GDList,Table_ExternalData_1[[#Headers],[3]])</f>
        <v>0</v>
      </c>
      <c r="I72" s="7">
        <f>SUMIFS(GQList,GIList,Table_ExternalData_1[[#This Row],[Item_key]],GDList,Table_ExternalData_1[[#Headers],[4]])</f>
        <v>0</v>
      </c>
      <c r="J72" s="7">
        <f>SUMIFS(GQList,GIList,Table_ExternalData_1[[#This Row],[Item_key]],GDList,Table_ExternalData_1[[#Headers],[5]])</f>
        <v>0</v>
      </c>
      <c r="K72" s="7">
        <f>SUMIFS(GQList,GIList,Table_ExternalData_1[[#This Row],[Item_key]],GDList,Table_ExternalData_1[[#Headers],[6]])</f>
        <v>0</v>
      </c>
      <c r="L72" s="7">
        <f>SUMIFS(GQList,GIList,Table_ExternalData_1[[#This Row],[Item_key]],GDList,Table_ExternalData_1[[#Headers],[7]])</f>
        <v>0</v>
      </c>
      <c r="M72" s="7">
        <f>SUMIFS(GQList,GIList,Table_ExternalData_1[[#This Row],[Item_key]],GDList,Table_ExternalData_1[[#Headers],[8]])</f>
        <v>0</v>
      </c>
      <c r="N72" s="7">
        <f>SUMIFS(GQList,GIList,Table_ExternalData_1[[#This Row],[Item_key]],GDList,Table_ExternalData_1[[#Headers],[9]])</f>
        <v>0</v>
      </c>
      <c r="O72" s="7">
        <f>SUMIFS(GQList,GIList,Table_ExternalData_1[[#This Row],[Item_key]],GDList,Table_ExternalData_1[[#Headers],[10]])</f>
        <v>0</v>
      </c>
      <c r="P72" s="7">
        <f>SUMIFS(GQList,GIList,Table_ExternalData_1[[#This Row],[Item_key]],GDList,Table_ExternalData_1[[#Headers],[11]])</f>
        <v>0</v>
      </c>
      <c r="Q72" s="7">
        <f>SUMIFS(GQList,GIList,Table_ExternalData_1[[#This Row],[Item_key]],GDList,Table_ExternalData_1[[#Headers],[12]])</f>
        <v>0</v>
      </c>
      <c r="R72" s="7">
        <f>SUMIFS(GQList,GIList,Table_ExternalData_1[[#This Row],[Item_key]],GDList,Table_ExternalData_1[[#Headers],[13]])</f>
        <v>0</v>
      </c>
      <c r="S72" s="7">
        <f>SUMIFS(GQList,GIList,Table_ExternalData_1[[#This Row],[Item_key]],GDList,Table_ExternalData_1[[#Headers],[14]])</f>
        <v>0</v>
      </c>
      <c r="T72" s="7">
        <f>SUMIFS(GQList,GIList,Table_ExternalData_1[[#This Row],[Item_key]],GDList,Table_ExternalData_1[[#Headers],[15]])</f>
        <v>0</v>
      </c>
      <c r="U72" s="7">
        <f>SUMIFS(GQList,GIList,Table_ExternalData_1[[#This Row],[Item_key]],GDList,Table_ExternalData_1[[#Headers],[16]])</f>
        <v>0</v>
      </c>
      <c r="V72" s="7">
        <f>SUMIFS(GQList,GIList,Table_ExternalData_1[[#This Row],[Item_key]],GDList,Table_ExternalData_1[[#Headers],[17]])</f>
        <v>0</v>
      </c>
      <c r="W72" s="7">
        <f>SUMIFS(GQList,GIList,Table_ExternalData_1[[#This Row],[Item_key]],GDList,Table_ExternalData_1[[#Headers],[18]])</f>
        <v>0</v>
      </c>
      <c r="X72" s="7">
        <f>SUMIFS(GQList,GIList,Table_ExternalData_1[[#This Row],[Item_key]],GDList,Table_ExternalData_1[[#Headers],[19]])</f>
        <v>0</v>
      </c>
      <c r="Y72" s="7">
        <f>SUMIFS(GQList,GIList,Table_ExternalData_1[[#This Row],[Item_key]],GDList,Table_ExternalData_1[[#Headers],[20]])</f>
        <v>750</v>
      </c>
      <c r="Z72" s="7">
        <f>SUMIFS(GQList,GIList,Table_ExternalData_1[[#This Row],[Item_key]],GDList,Table_ExternalData_1[[#Headers],[21]])</f>
        <v>0</v>
      </c>
      <c r="AA72" s="7">
        <f>SUMIFS(GQList,GIList,Table_ExternalData_1[[#This Row],[Item_key]],GDList,Table_ExternalData_1[[#Headers],[22]])</f>
        <v>0</v>
      </c>
      <c r="AB72" s="7">
        <f>SUMIFS(GQList,GIList,Table_ExternalData_1[[#This Row],[Item_key]],GDList,Table_ExternalData_1[[#Headers],[23]])</f>
        <v>0</v>
      </c>
      <c r="AC72" s="7">
        <f>SUMIFS(GQList,GIList,Table_ExternalData_1[[#This Row],[Item_key]],GDList,Table_ExternalData_1[[#Headers],[24]])</f>
        <v>0</v>
      </c>
      <c r="AD72" s="7">
        <f>SUMIFS(GQList,GIList,Table_ExternalData_1[[#This Row],[Item_key]],GDList,Table_ExternalData_1[[#Headers],[25]])</f>
        <v>0</v>
      </c>
      <c r="AE72" s="7">
        <f>SUMIFS(GQList,GIList,Table_ExternalData_1[[#This Row],[Item_key]],GDList,Table_ExternalData_1[[#Headers],[26]])</f>
        <v>0</v>
      </c>
      <c r="AF72" s="7">
        <f>SUMIFS(GQList,GIList,Table_ExternalData_1[[#This Row],[Item_key]],GDList,Table_ExternalData_1[[#Headers],[27]])</f>
        <v>0</v>
      </c>
      <c r="AG72" s="7">
        <f>SUMIFS(GQList,GIList,Table_ExternalData_1[[#This Row],[Item_key]],GDList,Table_ExternalData_1[[#Headers],[28]])</f>
        <v>0</v>
      </c>
      <c r="AH72" s="7">
        <f>SUMIFS(GQList,GIList,Table_ExternalData_1[[#This Row],[Item_key]],GDList,Table_ExternalData_1[[#Headers],[29]])</f>
        <v>0</v>
      </c>
      <c r="AI72" s="7">
        <f>SUMIFS(GQList,GIList,Table_ExternalData_1[[#This Row],[Item_key]],GDList,Table_ExternalData_1[[#Headers],[30]])</f>
        <v>0</v>
      </c>
      <c r="AJ72" s="7">
        <f>SUMIFS(GQList,GIList,Table_ExternalData_1[[#This Row],[Item_key]],GDList,Table_ExternalData_1[[#Headers],[31]])</f>
        <v>0</v>
      </c>
      <c r="AK72" s="7">
        <f>SUM(Table_ExternalData_1[[#This Row],[1]:[31]])</f>
        <v>750</v>
      </c>
    </row>
    <row r="73" spans="1:37" ht="24" hidden="1">
      <c r="A73" s="3" t="s">
        <v>1838</v>
      </c>
      <c r="B73" s="3" t="s">
        <v>1761</v>
      </c>
      <c r="C73" s="3" t="s">
        <v>1849</v>
      </c>
      <c r="D73" s="3" t="s">
        <v>1850</v>
      </c>
      <c r="E73" s="6" t="s">
        <v>2021</v>
      </c>
      <c r="F73" s="7">
        <f>SUMIFS(GQList,GIList,Table_ExternalData_1[[#This Row],[Item_key]],GDList,Table_ExternalData_1[[#Headers],[1]])</f>
        <v>0</v>
      </c>
      <c r="G73" s="7">
        <f>SUMIFS(GQList,GIList,Table_ExternalData_1[[#This Row],[Item_key]],GDList,Table_ExternalData_1[[#Headers],[2]])</f>
        <v>0</v>
      </c>
      <c r="H73" s="7">
        <f>SUMIFS(GQList,GIList,Table_ExternalData_1[[#This Row],[Item_key]],GDList,Table_ExternalData_1[[#Headers],[3]])</f>
        <v>0</v>
      </c>
      <c r="I73" s="7">
        <f>SUMIFS(GQList,GIList,Table_ExternalData_1[[#This Row],[Item_key]],GDList,Table_ExternalData_1[[#Headers],[4]])</f>
        <v>0</v>
      </c>
      <c r="J73" s="7">
        <f>SUMIFS(GQList,GIList,Table_ExternalData_1[[#This Row],[Item_key]],GDList,Table_ExternalData_1[[#Headers],[5]])</f>
        <v>0</v>
      </c>
      <c r="K73" s="7">
        <f>SUMIFS(GQList,GIList,Table_ExternalData_1[[#This Row],[Item_key]],GDList,Table_ExternalData_1[[#Headers],[6]])</f>
        <v>0</v>
      </c>
      <c r="L73" s="7">
        <f>SUMIFS(GQList,GIList,Table_ExternalData_1[[#This Row],[Item_key]],GDList,Table_ExternalData_1[[#Headers],[7]])</f>
        <v>0</v>
      </c>
      <c r="M73" s="7">
        <f>SUMIFS(GQList,GIList,Table_ExternalData_1[[#This Row],[Item_key]],GDList,Table_ExternalData_1[[#Headers],[8]])</f>
        <v>0</v>
      </c>
      <c r="N73" s="7">
        <f>SUMIFS(GQList,GIList,Table_ExternalData_1[[#This Row],[Item_key]],GDList,Table_ExternalData_1[[#Headers],[9]])</f>
        <v>0</v>
      </c>
      <c r="O73" s="7">
        <f>SUMIFS(GQList,GIList,Table_ExternalData_1[[#This Row],[Item_key]],GDList,Table_ExternalData_1[[#Headers],[10]])</f>
        <v>0</v>
      </c>
      <c r="P73" s="7">
        <f>SUMIFS(GQList,GIList,Table_ExternalData_1[[#This Row],[Item_key]],GDList,Table_ExternalData_1[[#Headers],[11]])</f>
        <v>0</v>
      </c>
      <c r="Q73" s="7">
        <f>SUMIFS(GQList,GIList,Table_ExternalData_1[[#This Row],[Item_key]],GDList,Table_ExternalData_1[[#Headers],[12]])</f>
        <v>0</v>
      </c>
      <c r="R73" s="7">
        <f>SUMIFS(GQList,GIList,Table_ExternalData_1[[#This Row],[Item_key]],GDList,Table_ExternalData_1[[#Headers],[13]])</f>
        <v>0</v>
      </c>
      <c r="S73" s="7">
        <f>SUMIFS(GQList,GIList,Table_ExternalData_1[[#This Row],[Item_key]],GDList,Table_ExternalData_1[[#Headers],[14]])</f>
        <v>0</v>
      </c>
      <c r="T73" s="7">
        <f>SUMIFS(GQList,GIList,Table_ExternalData_1[[#This Row],[Item_key]],GDList,Table_ExternalData_1[[#Headers],[15]])</f>
        <v>0</v>
      </c>
      <c r="U73" s="7">
        <f>SUMIFS(GQList,GIList,Table_ExternalData_1[[#This Row],[Item_key]],GDList,Table_ExternalData_1[[#Headers],[16]])</f>
        <v>0</v>
      </c>
      <c r="V73" s="7">
        <f>SUMIFS(GQList,GIList,Table_ExternalData_1[[#This Row],[Item_key]],GDList,Table_ExternalData_1[[#Headers],[17]])</f>
        <v>0</v>
      </c>
      <c r="W73" s="7">
        <f>SUMIFS(GQList,GIList,Table_ExternalData_1[[#This Row],[Item_key]],GDList,Table_ExternalData_1[[#Headers],[18]])</f>
        <v>0</v>
      </c>
      <c r="X73" s="7">
        <f>SUMIFS(GQList,GIList,Table_ExternalData_1[[#This Row],[Item_key]],GDList,Table_ExternalData_1[[#Headers],[19]])</f>
        <v>0</v>
      </c>
      <c r="Y73" s="7">
        <f>SUMIFS(GQList,GIList,Table_ExternalData_1[[#This Row],[Item_key]],GDList,Table_ExternalData_1[[#Headers],[20]])</f>
        <v>1000</v>
      </c>
      <c r="Z73" s="7">
        <f>SUMIFS(GQList,GIList,Table_ExternalData_1[[#This Row],[Item_key]],GDList,Table_ExternalData_1[[#Headers],[21]])</f>
        <v>0</v>
      </c>
      <c r="AA73" s="7">
        <f>SUMIFS(GQList,GIList,Table_ExternalData_1[[#This Row],[Item_key]],GDList,Table_ExternalData_1[[#Headers],[22]])</f>
        <v>0</v>
      </c>
      <c r="AB73" s="7">
        <f>SUMIFS(GQList,GIList,Table_ExternalData_1[[#This Row],[Item_key]],GDList,Table_ExternalData_1[[#Headers],[23]])</f>
        <v>0</v>
      </c>
      <c r="AC73" s="7">
        <f>SUMIFS(GQList,GIList,Table_ExternalData_1[[#This Row],[Item_key]],GDList,Table_ExternalData_1[[#Headers],[24]])</f>
        <v>0</v>
      </c>
      <c r="AD73" s="7">
        <f>SUMIFS(GQList,GIList,Table_ExternalData_1[[#This Row],[Item_key]],GDList,Table_ExternalData_1[[#Headers],[25]])</f>
        <v>0</v>
      </c>
      <c r="AE73" s="7">
        <f>SUMIFS(GQList,GIList,Table_ExternalData_1[[#This Row],[Item_key]],GDList,Table_ExternalData_1[[#Headers],[26]])</f>
        <v>0</v>
      </c>
      <c r="AF73" s="7">
        <f>SUMIFS(GQList,GIList,Table_ExternalData_1[[#This Row],[Item_key]],GDList,Table_ExternalData_1[[#Headers],[27]])</f>
        <v>0</v>
      </c>
      <c r="AG73" s="7">
        <f>SUMIFS(GQList,GIList,Table_ExternalData_1[[#This Row],[Item_key]],GDList,Table_ExternalData_1[[#Headers],[28]])</f>
        <v>0</v>
      </c>
      <c r="AH73" s="7">
        <f>SUMIFS(GQList,GIList,Table_ExternalData_1[[#This Row],[Item_key]],GDList,Table_ExternalData_1[[#Headers],[29]])</f>
        <v>0</v>
      </c>
      <c r="AI73" s="7">
        <f>SUMIFS(GQList,GIList,Table_ExternalData_1[[#This Row],[Item_key]],GDList,Table_ExternalData_1[[#Headers],[30]])</f>
        <v>0</v>
      </c>
      <c r="AJ73" s="7">
        <f>SUMIFS(GQList,GIList,Table_ExternalData_1[[#This Row],[Item_key]],GDList,Table_ExternalData_1[[#Headers],[31]])</f>
        <v>0</v>
      </c>
      <c r="AK73" s="7">
        <f>SUM(Table_ExternalData_1[[#This Row],[1]:[31]])</f>
        <v>1000</v>
      </c>
    </row>
    <row r="74" spans="1:37" ht="24" hidden="1">
      <c r="A74" s="3" t="s">
        <v>1838</v>
      </c>
      <c r="B74" s="3" t="s">
        <v>1762</v>
      </c>
      <c r="C74" s="3" t="s">
        <v>1851</v>
      </c>
      <c r="D74" s="3" t="s">
        <v>1852</v>
      </c>
      <c r="E74" s="6" t="s">
        <v>2021</v>
      </c>
      <c r="F74" s="7">
        <f>SUMIFS(GQList,GIList,Table_ExternalData_1[[#This Row],[Item_key]],GDList,Table_ExternalData_1[[#Headers],[1]])</f>
        <v>0</v>
      </c>
      <c r="G74" s="7">
        <f>SUMIFS(GQList,GIList,Table_ExternalData_1[[#This Row],[Item_key]],GDList,Table_ExternalData_1[[#Headers],[2]])</f>
        <v>0</v>
      </c>
      <c r="H74" s="7">
        <f>SUMIFS(GQList,GIList,Table_ExternalData_1[[#This Row],[Item_key]],GDList,Table_ExternalData_1[[#Headers],[3]])</f>
        <v>0</v>
      </c>
      <c r="I74" s="7">
        <f>SUMIFS(GQList,GIList,Table_ExternalData_1[[#This Row],[Item_key]],GDList,Table_ExternalData_1[[#Headers],[4]])</f>
        <v>0</v>
      </c>
      <c r="J74" s="7">
        <f>SUMIFS(GQList,GIList,Table_ExternalData_1[[#This Row],[Item_key]],GDList,Table_ExternalData_1[[#Headers],[5]])</f>
        <v>0</v>
      </c>
      <c r="K74" s="7">
        <f>SUMIFS(GQList,GIList,Table_ExternalData_1[[#This Row],[Item_key]],GDList,Table_ExternalData_1[[#Headers],[6]])</f>
        <v>0</v>
      </c>
      <c r="L74" s="7">
        <f>SUMIFS(GQList,GIList,Table_ExternalData_1[[#This Row],[Item_key]],GDList,Table_ExternalData_1[[#Headers],[7]])</f>
        <v>0</v>
      </c>
      <c r="M74" s="7">
        <f>SUMIFS(GQList,GIList,Table_ExternalData_1[[#This Row],[Item_key]],GDList,Table_ExternalData_1[[#Headers],[8]])</f>
        <v>0</v>
      </c>
      <c r="N74" s="7">
        <f>SUMIFS(GQList,GIList,Table_ExternalData_1[[#This Row],[Item_key]],GDList,Table_ExternalData_1[[#Headers],[9]])</f>
        <v>0</v>
      </c>
      <c r="O74" s="7">
        <f>SUMIFS(GQList,GIList,Table_ExternalData_1[[#This Row],[Item_key]],GDList,Table_ExternalData_1[[#Headers],[10]])</f>
        <v>0</v>
      </c>
      <c r="P74" s="7">
        <f>SUMIFS(GQList,GIList,Table_ExternalData_1[[#This Row],[Item_key]],GDList,Table_ExternalData_1[[#Headers],[11]])</f>
        <v>0</v>
      </c>
      <c r="Q74" s="7">
        <f>SUMIFS(GQList,GIList,Table_ExternalData_1[[#This Row],[Item_key]],GDList,Table_ExternalData_1[[#Headers],[12]])</f>
        <v>0</v>
      </c>
      <c r="R74" s="7">
        <f>SUMIFS(GQList,GIList,Table_ExternalData_1[[#This Row],[Item_key]],GDList,Table_ExternalData_1[[#Headers],[13]])</f>
        <v>0</v>
      </c>
      <c r="S74" s="7">
        <f>SUMIFS(GQList,GIList,Table_ExternalData_1[[#This Row],[Item_key]],GDList,Table_ExternalData_1[[#Headers],[14]])</f>
        <v>0</v>
      </c>
      <c r="T74" s="7">
        <f>SUMIFS(GQList,GIList,Table_ExternalData_1[[#This Row],[Item_key]],GDList,Table_ExternalData_1[[#Headers],[15]])</f>
        <v>0</v>
      </c>
      <c r="U74" s="7">
        <f>SUMIFS(GQList,GIList,Table_ExternalData_1[[#This Row],[Item_key]],GDList,Table_ExternalData_1[[#Headers],[16]])</f>
        <v>0</v>
      </c>
      <c r="V74" s="7">
        <f>SUMIFS(GQList,GIList,Table_ExternalData_1[[#This Row],[Item_key]],GDList,Table_ExternalData_1[[#Headers],[17]])</f>
        <v>0</v>
      </c>
      <c r="W74" s="7">
        <f>SUMIFS(GQList,GIList,Table_ExternalData_1[[#This Row],[Item_key]],GDList,Table_ExternalData_1[[#Headers],[18]])</f>
        <v>0</v>
      </c>
      <c r="X74" s="7">
        <f>SUMIFS(GQList,GIList,Table_ExternalData_1[[#This Row],[Item_key]],GDList,Table_ExternalData_1[[#Headers],[19]])</f>
        <v>0</v>
      </c>
      <c r="Y74" s="7">
        <f>SUMIFS(GQList,GIList,Table_ExternalData_1[[#This Row],[Item_key]],GDList,Table_ExternalData_1[[#Headers],[20]])</f>
        <v>1000</v>
      </c>
      <c r="Z74" s="7">
        <f>SUMIFS(GQList,GIList,Table_ExternalData_1[[#This Row],[Item_key]],GDList,Table_ExternalData_1[[#Headers],[21]])</f>
        <v>0</v>
      </c>
      <c r="AA74" s="7">
        <f>SUMIFS(GQList,GIList,Table_ExternalData_1[[#This Row],[Item_key]],GDList,Table_ExternalData_1[[#Headers],[22]])</f>
        <v>0</v>
      </c>
      <c r="AB74" s="7">
        <f>SUMIFS(GQList,GIList,Table_ExternalData_1[[#This Row],[Item_key]],GDList,Table_ExternalData_1[[#Headers],[23]])</f>
        <v>0</v>
      </c>
      <c r="AC74" s="7">
        <f>SUMIFS(GQList,GIList,Table_ExternalData_1[[#This Row],[Item_key]],GDList,Table_ExternalData_1[[#Headers],[24]])</f>
        <v>0</v>
      </c>
      <c r="AD74" s="7">
        <f>SUMIFS(GQList,GIList,Table_ExternalData_1[[#This Row],[Item_key]],GDList,Table_ExternalData_1[[#Headers],[25]])</f>
        <v>0</v>
      </c>
      <c r="AE74" s="7">
        <f>SUMIFS(GQList,GIList,Table_ExternalData_1[[#This Row],[Item_key]],GDList,Table_ExternalData_1[[#Headers],[26]])</f>
        <v>0</v>
      </c>
      <c r="AF74" s="7">
        <f>SUMIFS(GQList,GIList,Table_ExternalData_1[[#This Row],[Item_key]],GDList,Table_ExternalData_1[[#Headers],[27]])</f>
        <v>0</v>
      </c>
      <c r="AG74" s="7">
        <f>SUMIFS(GQList,GIList,Table_ExternalData_1[[#This Row],[Item_key]],GDList,Table_ExternalData_1[[#Headers],[28]])</f>
        <v>0</v>
      </c>
      <c r="AH74" s="7">
        <f>SUMIFS(GQList,GIList,Table_ExternalData_1[[#This Row],[Item_key]],GDList,Table_ExternalData_1[[#Headers],[29]])</f>
        <v>0</v>
      </c>
      <c r="AI74" s="7">
        <f>SUMIFS(GQList,GIList,Table_ExternalData_1[[#This Row],[Item_key]],GDList,Table_ExternalData_1[[#Headers],[30]])</f>
        <v>0</v>
      </c>
      <c r="AJ74" s="7">
        <f>SUMIFS(GQList,GIList,Table_ExternalData_1[[#This Row],[Item_key]],GDList,Table_ExternalData_1[[#Headers],[31]])</f>
        <v>0</v>
      </c>
      <c r="AK74" s="7">
        <f>SUM(Table_ExternalData_1[[#This Row],[1]:[31]])</f>
        <v>1000</v>
      </c>
    </row>
    <row r="75" spans="1:37" ht="24" hidden="1">
      <c r="A75" s="3" t="s">
        <v>1838</v>
      </c>
      <c r="B75" s="3" t="s">
        <v>1763</v>
      </c>
      <c r="C75" s="3" t="s">
        <v>1853</v>
      </c>
      <c r="D75" s="3" t="s">
        <v>929</v>
      </c>
      <c r="E75" s="6" t="s">
        <v>2021</v>
      </c>
      <c r="F75" s="7">
        <f>SUMIFS(GQList,GIList,Table_ExternalData_1[[#This Row],[Item_key]],GDList,Table_ExternalData_1[[#Headers],[1]])</f>
        <v>0</v>
      </c>
      <c r="G75" s="7">
        <f>SUMIFS(GQList,GIList,Table_ExternalData_1[[#This Row],[Item_key]],GDList,Table_ExternalData_1[[#Headers],[2]])</f>
        <v>0</v>
      </c>
      <c r="H75" s="7">
        <f>SUMIFS(GQList,GIList,Table_ExternalData_1[[#This Row],[Item_key]],GDList,Table_ExternalData_1[[#Headers],[3]])</f>
        <v>0</v>
      </c>
      <c r="I75" s="7">
        <f>SUMIFS(GQList,GIList,Table_ExternalData_1[[#This Row],[Item_key]],GDList,Table_ExternalData_1[[#Headers],[4]])</f>
        <v>0</v>
      </c>
      <c r="J75" s="7">
        <f>SUMIFS(GQList,GIList,Table_ExternalData_1[[#This Row],[Item_key]],GDList,Table_ExternalData_1[[#Headers],[5]])</f>
        <v>0</v>
      </c>
      <c r="K75" s="7">
        <f>SUMIFS(GQList,GIList,Table_ExternalData_1[[#This Row],[Item_key]],GDList,Table_ExternalData_1[[#Headers],[6]])</f>
        <v>0</v>
      </c>
      <c r="L75" s="7">
        <f>SUMIFS(GQList,GIList,Table_ExternalData_1[[#This Row],[Item_key]],GDList,Table_ExternalData_1[[#Headers],[7]])</f>
        <v>0</v>
      </c>
      <c r="M75" s="7">
        <f>SUMIFS(GQList,GIList,Table_ExternalData_1[[#This Row],[Item_key]],GDList,Table_ExternalData_1[[#Headers],[8]])</f>
        <v>0</v>
      </c>
      <c r="N75" s="7">
        <f>SUMIFS(GQList,GIList,Table_ExternalData_1[[#This Row],[Item_key]],GDList,Table_ExternalData_1[[#Headers],[9]])</f>
        <v>0</v>
      </c>
      <c r="O75" s="7">
        <f>SUMIFS(GQList,GIList,Table_ExternalData_1[[#This Row],[Item_key]],GDList,Table_ExternalData_1[[#Headers],[10]])</f>
        <v>0</v>
      </c>
      <c r="P75" s="7">
        <f>SUMIFS(GQList,GIList,Table_ExternalData_1[[#This Row],[Item_key]],GDList,Table_ExternalData_1[[#Headers],[11]])</f>
        <v>0</v>
      </c>
      <c r="Q75" s="7">
        <f>SUMIFS(GQList,GIList,Table_ExternalData_1[[#This Row],[Item_key]],GDList,Table_ExternalData_1[[#Headers],[12]])</f>
        <v>0</v>
      </c>
      <c r="R75" s="7">
        <f>SUMIFS(GQList,GIList,Table_ExternalData_1[[#This Row],[Item_key]],GDList,Table_ExternalData_1[[#Headers],[13]])</f>
        <v>0</v>
      </c>
      <c r="S75" s="7">
        <f>SUMIFS(GQList,GIList,Table_ExternalData_1[[#This Row],[Item_key]],GDList,Table_ExternalData_1[[#Headers],[14]])</f>
        <v>0</v>
      </c>
      <c r="T75" s="7">
        <f>SUMIFS(GQList,GIList,Table_ExternalData_1[[#This Row],[Item_key]],GDList,Table_ExternalData_1[[#Headers],[15]])</f>
        <v>0</v>
      </c>
      <c r="U75" s="7">
        <f>SUMIFS(GQList,GIList,Table_ExternalData_1[[#This Row],[Item_key]],GDList,Table_ExternalData_1[[#Headers],[16]])</f>
        <v>0</v>
      </c>
      <c r="V75" s="7">
        <f>SUMIFS(GQList,GIList,Table_ExternalData_1[[#This Row],[Item_key]],GDList,Table_ExternalData_1[[#Headers],[17]])</f>
        <v>0</v>
      </c>
      <c r="W75" s="7">
        <f>SUMIFS(GQList,GIList,Table_ExternalData_1[[#This Row],[Item_key]],GDList,Table_ExternalData_1[[#Headers],[18]])</f>
        <v>0</v>
      </c>
      <c r="X75" s="7">
        <f>SUMIFS(GQList,GIList,Table_ExternalData_1[[#This Row],[Item_key]],GDList,Table_ExternalData_1[[#Headers],[19]])</f>
        <v>0</v>
      </c>
      <c r="Y75" s="7">
        <f>SUMIFS(GQList,GIList,Table_ExternalData_1[[#This Row],[Item_key]],GDList,Table_ExternalData_1[[#Headers],[20]])</f>
        <v>600</v>
      </c>
      <c r="Z75" s="7">
        <f>SUMIFS(GQList,GIList,Table_ExternalData_1[[#This Row],[Item_key]],GDList,Table_ExternalData_1[[#Headers],[21]])</f>
        <v>0</v>
      </c>
      <c r="AA75" s="7">
        <f>SUMIFS(GQList,GIList,Table_ExternalData_1[[#This Row],[Item_key]],GDList,Table_ExternalData_1[[#Headers],[22]])</f>
        <v>0</v>
      </c>
      <c r="AB75" s="7">
        <f>SUMIFS(GQList,GIList,Table_ExternalData_1[[#This Row],[Item_key]],GDList,Table_ExternalData_1[[#Headers],[23]])</f>
        <v>0</v>
      </c>
      <c r="AC75" s="7">
        <f>SUMIFS(GQList,GIList,Table_ExternalData_1[[#This Row],[Item_key]],GDList,Table_ExternalData_1[[#Headers],[24]])</f>
        <v>0</v>
      </c>
      <c r="AD75" s="7">
        <f>SUMIFS(GQList,GIList,Table_ExternalData_1[[#This Row],[Item_key]],GDList,Table_ExternalData_1[[#Headers],[25]])</f>
        <v>0</v>
      </c>
      <c r="AE75" s="7">
        <f>SUMIFS(GQList,GIList,Table_ExternalData_1[[#This Row],[Item_key]],GDList,Table_ExternalData_1[[#Headers],[26]])</f>
        <v>0</v>
      </c>
      <c r="AF75" s="7">
        <f>SUMIFS(GQList,GIList,Table_ExternalData_1[[#This Row],[Item_key]],GDList,Table_ExternalData_1[[#Headers],[27]])</f>
        <v>0</v>
      </c>
      <c r="AG75" s="7">
        <f>SUMIFS(GQList,GIList,Table_ExternalData_1[[#This Row],[Item_key]],GDList,Table_ExternalData_1[[#Headers],[28]])</f>
        <v>0</v>
      </c>
      <c r="AH75" s="7">
        <f>SUMIFS(GQList,GIList,Table_ExternalData_1[[#This Row],[Item_key]],GDList,Table_ExternalData_1[[#Headers],[29]])</f>
        <v>0</v>
      </c>
      <c r="AI75" s="7">
        <f>SUMIFS(GQList,GIList,Table_ExternalData_1[[#This Row],[Item_key]],GDList,Table_ExternalData_1[[#Headers],[30]])</f>
        <v>0</v>
      </c>
      <c r="AJ75" s="7">
        <f>SUMIFS(GQList,GIList,Table_ExternalData_1[[#This Row],[Item_key]],GDList,Table_ExternalData_1[[#Headers],[31]])</f>
        <v>0</v>
      </c>
      <c r="AK75" s="7">
        <f>SUM(Table_ExternalData_1[[#This Row],[1]:[31]])</f>
        <v>600</v>
      </c>
    </row>
    <row r="76" spans="1:37" ht="24" hidden="1">
      <c r="A76" s="3" t="s">
        <v>1838</v>
      </c>
      <c r="B76" s="3" t="s">
        <v>1764</v>
      </c>
      <c r="C76" s="3" t="s">
        <v>1854</v>
      </c>
      <c r="D76" s="3" t="s">
        <v>1855</v>
      </c>
      <c r="E76" s="6" t="s">
        <v>2021</v>
      </c>
      <c r="F76" s="7">
        <f>SUMIFS(GQList,GIList,Table_ExternalData_1[[#This Row],[Item_key]],GDList,Table_ExternalData_1[[#Headers],[1]])</f>
        <v>0</v>
      </c>
      <c r="G76" s="7">
        <f>SUMIFS(GQList,GIList,Table_ExternalData_1[[#This Row],[Item_key]],GDList,Table_ExternalData_1[[#Headers],[2]])</f>
        <v>0</v>
      </c>
      <c r="H76" s="7">
        <f>SUMIFS(GQList,GIList,Table_ExternalData_1[[#This Row],[Item_key]],GDList,Table_ExternalData_1[[#Headers],[3]])</f>
        <v>0</v>
      </c>
      <c r="I76" s="7">
        <f>SUMIFS(GQList,GIList,Table_ExternalData_1[[#This Row],[Item_key]],GDList,Table_ExternalData_1[[#Headers],[4]])</f>
        <v>0</v>
      </c>
      <c r="J76" s="7">
        <f>SUMIFS(GQList,GIList,Table_ExternalData_1[[#This Row],[Item_key]],GDList,Table_ExternalData_1[[#Headers],[5]])</f>
        <v>0</v>
      </c>
      <c r="K76" s="7">
        <f>SUMIFS(GQList,GIList,Table_ExternalData_1[[#This Row],[Item_key]],GDList,Table_ExternalData_1[[#Headers],[6]])</f>
        <v>0</v>
      </c>
      <c r="L76" s="7">
        <f>SUMIFS(GQList,GIList,Table_ExternalData_1[[#This Row],[Item_key]],GDList,Table_ExternalData_1[[#Headers],[7]])</f>
        <v>0</v>
      </c>
      <c r="M76" s="7">
        <f>SUMIFS(GQList,GIList,Table_ExternalData_1[[#This Row],[Item_key]],GDList,Table_ExternalData_1[[#Headers],[8]])</f>
        <v>0</v>
      </c>
      <c r="N76" s="7">
        <f>SUMIFS(GQList,GIList,Table_ExternalData_1[[#This Row],[Item_key]],GDList,Table_ExternalData_1[[#Headers],[9]])</f>
        <v>0</v>
      </c>
      <c r="O76" s="7">
        <f>SUMIFS(GQList,GIList,Table_ExternalData_1[[#This Row],[Item_key]],GDList,Table_ExternalData_1[[#Headers],[10]])</f>
        <v>0</v>
      </c>
      <c r="P76" s="7">
        <f>SUMIFS(GQList,GIList,Table_ExternalData_1[[#This Row],[Item_key]],GDList,Table_ExternalData_1[[#Headers],[11]])</f>
        <v>0</v>
      </c>
      <c r="Q76" s="7">
        <f>SUMIFS(GQList,GIList,Table_ExternalData_1[[#This Row],[Item_key]],GDList,Table_ExternalData_1[[#Headers],[12]])</f>
        <v>0</v>
      </c>
      <c r="R76" s="7">
        <f>SUMIFS(GQList,GIList,Table_ExternalData_1[[#This Row],[Item_key]],GDList,Table_ExternalData_1[[#Headers],[13]])</f>
        <v>0</v>
      </c>
      <c r="S76" s="7">
        <f>SUMIFS(GQList,GIList,Table_ExternalData_1[[#This Row],[Item_key]],GDList,Table_ExternalData_1[[#Headers],[14]])</f>
        <v>0</v>
      </c>
      <c r="T76" s="7">
        <f>SUMIFS(GQList,GIList,Table_ExternalData_1[[#This Row],[Item_key]],GDList,Table_ExternalData_1[[#Headers],[15]])</f>
        <v>0</v>
      </c>
      <c r="U76" s="7">
        <f>SUMIFS(GQList,GIList,Table_ExternalData_1[[#This Row],[Item_key]],GDList,Table_ExternalData_1[[#Headers],[16]])</f>
        <v>0</v>
      </c>
      <c r="V76" s="7">
        <f>SUMIFS(GQList,GIList,Table_ExternalData_1[[#This Row],[Item_key]],GDList,Table_ExternalData_1[[#Headers],[17]])</f>
        <v>0</v>
      </c>
      <c r="W76" s="7">
        <f>SUMIFS(GQList,GIList,Table_ExternalData_1[[#This Row],[Item_key]],GDList,Table_ExternalData_1[[#Headers],[18]])</f>
        <v>0</v>
      </c>
      <c r="X76" s="7">
        <f>SUMIFS(GQList,GIList,Table_ExternalData_1[[#This Row],[Item_key]],GDList,Table_ExternalData_1[[#Headers],[19]])</f>
        <v>0</v>
      </c>
      <c r="Y76" s="7">
        <f>SUMIFS(GQList,GIList,Table_ExternalData_1[[#This Row],[Item_key]],GDList,Table_ExternalData_1[[#Headers],[20]])</f>
        <v>300</v>
      </c>
      <c r="Z76" s="7">
        <f>SUMIFS(GQList,GIList,Table_ExternalData_1[[#This Row],[Item_key]],GDList,Table_ExternalData_1[[#Headers],[21]])</f>
        <v>0</v>
      </c>
      <c r="AA76" s="7">
        <f>SUMIFS(GQList,GIList,Table_ExternalData_1[[#This Row],[Item_key]],GDList,Table_ExternalData_1[[#Headers],[22]])</f>
        <v>0</v>
      </c>
      <c r="AB76" s="7">
        <f>SUMIFS(GQList,GIList,Table_ExternalData_1[[#This Row],[Item_key]],GDList,Table_ExternalData_1[[#Headers],[23]])</f>
        <v>0</v>
      </c>
      <c r="AC76" s="7">
        <f>SUMIFS(GQList,GIList,Table_ExternalData_1[[#This Row],[Item_key]],GDList,Table_ExternalData_1[[#Headers],[24]])</f>
        <v>0</v>
      </c>
      <c r="AD76" s="7">
        <f>SUMIFS(GQList,GIList,Table_ExternalData_1[[#This Row],[Item_key]],GDList,Table_ExternalData_1[[#Headers],[25]])</f>
        <v>0</v>
      </c>
      <c r="AE76" s="7">
        <f>SUMIFS(GQList,GIList,Table_ExternalData_1[[#This Row],[Item_key]],GDList,Table_ExternalData_1[[#Headers],[26]])</f>
        <v>0</v>
      </c>
      <c r="AF76" s="7">
        <f>SUMIFS(GQList,GIList,Table_ExternalData_1[[#This Row],[Item_key]],GDList,Table_ExternalData_1[[#Headers],[27]])</f>
        <v>0</v>
      </c>
      <c r="AG76" s="7">
        <f>SUMIFS(GQList,GIList,Table_ExternalData_1[[#This Row],[Item_key]],GDList,Table_ExternalData_1[[#Headers],[28]])</f>
        <v>0</v>
      </c>
      <c r="AH76" s="7">
        <f>SUMIFS(GQList,GIList,Table_ExternalData_1[[#This Row],[Item_key]],GDList,Table_ExternalData_1[[#Headers],[29]])</f>
        <v>0</v>
      </c>
      <c r="AI76" s="7">
        <f>SUMIFS(GQList,GIList,Table_ExternalData_1[[#This Row],[Item_key]],GDList,Table_ExternalData_1[[#Headers],[30]])</f>
        <v>0</v>
      </c>
      <c r="AJ76" s="7">
        <f>SUMIFS(GQList,GIList,Table_ExternalData_1[[#This Row],[Item_key]],GDList,Table_ExternalData_1[[#Headers],[31]])</f>
        <v>0</v>
      </c>
      <c r="AK76" s="7">
        <f>SUM(Table_ExternalData_1[[#This Row],[1]:[31]])</f>
        <v>300</v>
      </c>
    </row>
    <row r="77" spans="1:37" ht="24" hidden="1">
      <c r="A77" s="3" t="s">
        <v>1838</v>
      </c>
      <c r="B77" s="3" t="s">
        <v>1765</v>
      </c>
      <c r="C77" s="3" t="s">
        <v>1856</v>
      </c>
      <c r="D77" s="3" t="s">
        <v>1857</v>
      </c>
      <c r="E77" s="6" t="s">
        <v>2021</v>
      </c>
      <c r="F77" s="7">
        <f>SUMIFS(GQList,GIList,Table_ExternalData_1[[#This Row],[Item_key]],GDList,Table_ExternalData_1[[#Headers],[1]])</f>
        <v>0</v>
      </c>
      <c r="G77" s="7">
        <f>SUMIFS(GQList,GIList,Table_ExternalData_1[[#This Row],[Item_key]],GDList,Table_ExternalData_1[[#Headers],[2]])</f>
        <v>0</v>
      </c>
      <c r="H77" s="7">
        <f>SUMIFS(GQList,GIList,Table_ExternalData_1[[#This Row],[Item_key]],GDList,Table_ExternalData_1[[#Headers],[3]])</f>
        <v>0</v>
      </c>
      <c r="I77" s="7">
        <f>SUMIFS(GQList,GIList,Table_ExternalData_1[[#This Row],[Item_key]],GDList,Table_ExternalData_1[[#Headers],[4]])</f>
        <v>0</v>
      </c>
      <c r="J77" s="7">
        <f>SUMIFS(GQList,GIList,Table_ExternalData_1[[#This Row],[Item_key]],GDList,Table_ExternalData_1[[#Headers],[5]])</f>
        <v>0</v>
      </c>
      <c r="K77" s="7">
        <f>SUMIFS(GQList,GIList,Table_ExternalData_1[[#This Row],[Item_key]],GDList,Table_ExternalData_1[[#Headers],[6]])</f>
        <v>0</v>
      </c>
      <c r="L77" s="7">
        <f>SUMIFS(GQList,GIList,Table_ExternalData_1[[#This Row],[Item_key]],GDList,Table_ExternalData_1[[#Headers],[7]])</f>
        <v>0</v>
      </c>
      <c r="M77" s="7">
        <f>SUMIFS(GQList,GIList,Table_ExternalData_1[[#This Row],[Item_key]],GDList,Table_ExternalData_1[[#Headers],[8]])</f>
        <v>0</v>
      </c>
      <c r="N77" s="7">
        <f>SUMIFS(GQList,GIList,Table_ExternalData_1[[#This Row],[Item_key]],GDList,Table_ExternalData_1[[#Headers],[9]])</f>
        <v>0</v>
      </c>
      <c r="O77" s="7">
        <f>SUMIFS(GQList,GIList,Table_ExternalData_1[[#This Row],[Item_key]],GDList,Table_ExternalData_1[[#Headers],[10]])</f>
        <v>0</v>
      </c>
      <c r="P77" s="7">
        <f>SUMIFS(GQList,GIList,Table_ExternalData_1[[#This Row],[Item_key]],GDList,Table_ExternalData_1[[#Headers],[11]])</f>
        <v>0</v>
      </c>
      <c r="Q77" s="7">
        <f>SUMIFS(GQList,GIList,Table_ExternalData_1[[#This Row],[Item_key]],GDList,Table_ExternalData_1[[#Headers],[12]])</f>
        <v>0</v>
      </c>
      <c r="R77" s="7">
        <f>SUMIFS(GQList,GIList,Table_ExternalData_1[[#This Row],[Item_key]],GDList,Table_ExternalData_1[[#Headers],[13]])</f>
        <v>0</v>
      </c>
      <c r="S77" s="7">
        <f>SUMIFS(GQList,GIList,Table_ExternalData_1[[#This Row],[Item_key]],GDList,Table_ExternalData_1[[#Headers],[14]])</f>
        <v>0</v>
      </c>
      <c r="T77" s="7">
        <f>SUMIFS(GQList,GIList,Table_ExternalData_1[[#This Row],[Item_key]],GDList,Table_ExternalData_1[[#Headers],[15]])</f>
        <v>0</v>
      </c>
      <c r="U77" s="7">
        <f>SUMIFS(GQList,GIList,Table_ExternalData_1[[#This Row],[Item_key]],GDList,Table_ExternalData_1[[#Headers],[16]])</f>
        <v>0</v>
      </c>
      <c r="V77" s="7">
        <f>SUMIFS(GQList,GIList,Table_ExternalData_1[[#This Row],[Item_key]],GDList,Table_ExternalData_1[[#Headers],[17]])</f>
        <v>0</v>
      </c>
      <c r="W77" s="7">
        <f>SUMIFS(GQList,GIList,Table_ExternalData_1[[#This Row],[Item_key]],GDList,Table_ExternalData_1[[#Headers],[18]])</f>
        <v>0</v>
      </c>
      <c r="X77" s="7">
        <f>SUMIFS(GQList,GIList,Table_ExternalData_1[[#This Row],[Item_key]],GDList,Table_ExternalData_1[[#Headers],[19]])</f>
        <v>0</v>
      </c>
      <c r="Y77" s="7">
        <f>SUMIFS(GQList,GIList,Table_ExternalData_1[[#This Row],[Item_key]],GDList,Table_ExternalData_1[[#Headers],[20]])</f>
        <v>1400</v>
      </c>
      <c r="Z77" s="7">
        <f>SUMIFS(GQList,GIList,Table_ExternalData_1[[#This Row],[Item_key]],GDList,Table_ExternalData_1[[#Headers],[21]])</f>
        <v>0</v>
      </c>
      <c r="AA77" s="7">
        <f>SUMIFS(GQList,GIList,Table_ExternalData_1[[#This Row],[Item_key]],GDList,Table_ExternalData_1[[#Headers],[22]])</f>
        <v>0</v>
      </c>
      <c r="AB77" s="7">
        <f>SUMIFS(GQList,GIList,Table_ExternalData_1[[#This Row],[Item_key]],GDList,Table_ExternalData_1[[#Headers],[23]])</f>
        <v>0</v>
      </c>
      <c r="AC77" s="7">
        <f>SUMIFS(GQList,GIList,Table_ExternalData_1[[#This Row],[Item_key]],GDList,Table_ExternalData_1[[#Headers],[24]])</f>
        <v>0</v>
      </c>
      <c r="AD77" s="7">
        <f>SUMIFS(GQList,GIList,Table_ExternalData_1[[#This Row],[Item_key]],GDList,Table_ExternalData_1[[#Headers],[25]])</f>
        <v>0</v>
      </c>
      <c r="AE77" s="7">
        <f>SUMIFS(GQList,GIList,Table_ExternalData_1[[#This Row],[Item_key]],GDList,Table_ExternalData_1[[#Headers],[26]])</f>
        <v>0</v>
      </c>
      <c r="AF77" s="7">
        <f>SUMIFS(GQList,GIList,Table_ExternalData_1[[#This Row],[Item_key]],GDList,Table_ExternalData_1[[#Headers],[27]])</f>
        <v>0</v>
      </c>
      <c r="AG77" s="7">
        <f>SUMIFS(GQList,GIList,Table_ExternalData_1[[#This Row],[Item_key]],GDList,Table_ExternalData_1[[#Headers],[28]])</f>
        <v>0</v>
      </c>
      <c r="AH77" s="7">
        <f>SUMIFS(GQList,GIList,Table_ExternalData_1[[#This Row],[Item_key]],GDList,Table_ExternalData_1[[#Headers],[29]])</f>
        <v>0</v>
      </c>
      <c r="AI77" s="7">
        <f>SUMIFS(GQList,GIList,Table_ExternalData_1[[#This Row],[Item_key]],GDList,Table_ExternalData_1[[#Headers],[30]])</f>
        <v>0</v>
      </c>
      <c r="AJ77" s="7">
        <f>SUMIFS(GQList,GIList,Table_ExternalData_1[[#This Row],[Item_key]],GDList,Table_ExternalData_1[[#Headers],[31]])</f>
        <v>0</v>
      </c>
      <c r="AK77" s="7">
        <f>SUM(Table_ExternalData_1[[#This Row],[1]:[31]])</f>
        <v>1400</v>
      </c>
    </row>
    <row r="78" spans="1:37" ht="24" hidden="1">
      <c r="A78" s="3" t="s">
        <v>1838</v>
      </c>
      <c r="B78" s="3" t="s">
        <v>1750</v>
      </c>
      <c r="C78" s="3" t="s">
        <v>1858</v>
      </c>
      <c r="D78" s="3" t="s">
        <v>1857</v>
      </c>
      <c r="E78" s="6" t="s">
        <v>2021</v>
      </c>
      <c r="F78" s="7">
        <f>SUMIFS(GQList,GIList,Table_ExternalData_1[[#This Row],[Item_key]],GDList,Table_ExternalData_1[[#Headers],[1]])</f>
        <v>0</v>
      </c>
      <c r="G78" s="7">
        <f>SUMIFS(GQList,GIList,Table_ExternalData_1[[#This Row],[Item_key]],GDList,Table_ExternalData_1[[#Headers],[2]])</f>
        <v>0</v>
      </c>
      <c r="H78" s="7">
        <f>SUMIFS(GQList,GIList,Table_ExternalData_1[[#This Row],[Item_key]],GDList,Table_ExternalData_1[[#Headers],[3]])</f>
        <v>0</v>
      </c>
      <c r="I78" s="7">
        <f>SUMIFS(GQList,GIList,Table_ExternalData_1[[#This Row],[Item_key]],GDList,Table_ExternalData_1[[#Headers],[4]])</f>
        <v>0</v>
      </c>
      <c r="J78" s="7">
        <f>SUMIFS(GQList,GIList,Table_ExternalData_1[[#This Row],[Item_key]],GDList,Table_ExternalData_1[[#Headers],[5]])</f>
        <v>0</v>
      </c>
      <c r="K78" s="7">
        <f>SUMIFS(GQList,GIList,Table_ExternalData_1[[#This Row],[Item_key]],GDList,Table_ExternalData_1[[#Headers],[6]])</f>
        <v>0</v>
      </c>
      <c r="L78" s="7">
        <f>SUMIFS(GQList,GIList,Table_ExternalData_1[[#This Row],[Item_key]],GDList,Table_ExternalData_1[[#Headers],[7]])</f>
        <v>0</v>
      </c>
      <c r="M78" s="7">
        <f>SUMIFS(GQList,GIList,Table_ExternalData_1[[#This Row],[Item_key]],GDList,Table_ExternalData_1[[#Headers],[8]])</f>
        <v>0</v>
      </c>
      <c r="N78" s="7">
        <f>SUMIFS(GQList,GIList,Table_ExternalData_1[[#This Row],[Item_key]],GDList,Table_ExternalData_1[[#Headers],[9]])</f>
        <v>0</v>
      </c>
      <c r="O78" s="7">
        <f>SUMIFS(GQList,GIList,Table_ExternalData_1[[#This Row],[Item_key]],GDList,Table_ExternalData_1[[#Headers],[10]])</f>
        <v>0</v>
      </c>
      <c r="P78" s="7">
        <f>SUMIFS(GQList,GIList,Table_ExternalData_1[[#This Row],[Item_key]],GDList,Table_ExternalData_1[[#Headers],[11]])</f>
        <v>0</v>
      </c>
      <c r="Q78" s="7">
        <f>SUMIFS(GQList,GIList,Table_ExternalData_1[[#This Row],[Item_key]],GDList,Table_ExternalData_1[[#Headers],[12]])</f>
        <v>0</v>
      </c>
      <c r="R78" s="7">
        <f>SUMIFS(GQList,GIList,Table_ExternalData_1[[#This Row],[Item_key]],GDList,Table_ExternalData_1[[#Headers],[13]])</f>
        <v>0</v>
      </c>
      <c r="S78" s="7">
        <f>SUMIFS(GQList,GIList,Table_ExternalData_1[[#This Row],[Item_key]],GDList,Table_ExternalData_1[[#Headers],[14]])</f>
        <v>0</v>
      </c>
      <c r="T78" s="7">
        <f>SUMIFS(GQList,GIList,Table_ExternalData_1[[#This Row],[Item_key]],GDList,Table_ExternalData_1[[#Headers],[15]])</f>
        <v>0</v>
      </c>
      <c r="U78" s="7">
        <f>SUMIFS(GQList,GIList,Table_ExternalData_1[[#This Row],[Item_key]],GDList,Table_ExternalData_1[[#Headers],[16]])</f>
        <v>0</v>
      </c>
      <c r="V78" s="7">
        <f>SUMIFS(GQList,GIList,Table_ExternalData_1[[#This Row],[Item_key]],GDList,Table_ExternalData_1[[#Headers],[17]])</f>
        <v>0</v>
      </c>
      <c r="W78" s="7">
        <f>SUMIFS(GQList,GIList,Table_ExternalData_1[[#This Row],[Item_key]],GDList,Table_ExternalData_1[[#Headers],[18]])</f>
        <v>0</v>
      </c>
      <c r="X78" s="7">
        <f>SUMIFS(GQList,GIList,Table_ExternalData_1[[#This Row],[Item_key]],GDList,Table_ExternalData_1[[#Headers],[19]])</f>
        <v>700</v>
      </c>
      <c r="Y78" s="7">
        <f>SUMIFS(GQList,GIList,Table_ExternalData_1[[#This Row],[Item_key]],GDList,Table_ExternalData_1[[#Headers],[20]])</f>
        <v>0</v>
      </c>
      <c r="Z78" s="7">
        <f>SUMIFS(GQList,GIList,Table_ExternalData_1[[#This Row],[Item_key]],GDList,Table_ExternalData_1[[#Headers],[21]])</f>
        <v>0</v>
      </c>
      <c r="AA78" s="7">
        <f>SUMIFS(GQList,GIList,Table_ExternalData_1[[#This Row],[Item_key]],GDList,Table_ExternalData_1[[#Headers],[22]])</f>
        <v>0</v>
      </c>
      <c r="AB78" s="7">
        <f>SUMIFS(GQList,GIList,Table_ExternalData_1[[#This Row],[Item_key]],GDList,Table_ExternalData_1[[#Headers],[23]])</f>
        <v>0</v>
      </c>
      <c r="AC78" s="7">
        <f>SUMIFS(GQList,GIList,Table_ExternalData_1[[#This Row],[Item_key]],GDList,Table_ExternalData_1[[#Headers],[24]])</f>
        <v>0</v>
      </c>
      <c r="AD78" s="7">
        <f>SUMIFS(GQList,GIList,Table_ExternalData_1[[#This Row],[Item_key]],GDList,Table_ExternalData_1[[#Headers],[25]])</f>
        <v>0</v>
      </c>
      <c r="AE78" s="7">
        <f>SUMIFS(GQList,GIList,Table_ExternalData_1[[#This Row],[Item_key]],GDList,Table_ExternalData_1[[#Headers],[26]])</f>
        <v>0</v>
      </c>
      <c r="AF78" s="7">
        <f>SUMIFS(GQList,GIList,Table_ExternalData_1[[#This Row],[Item_key]],GDList,Table_ExternalData_1[[#Headers],[27]])</f>
        <v>0</v>
      </c>
      <c r="AG78" s="7">
        <f>SUMIFS(GQList,GIList,Table_ExternalData_1[[#This Row],[Item_key]],GDList,Table_ExternalData_1[[#Headers],[28]])</f>
        <v>0</v>
      </c>
      <c r="AH78" s="7">
        <f>SUMIFS(GQList,GIList,Table_ExternalData_1[[#This Row],[Item_key]],GDList,Table_ExternalData_1[[#Headers],[29]])</f>
        <v>0</v>
      </c>
      <c r="AI78" s="7">
        <f>SUMIFS(GQList,GIList,Table_ExternalData_1[[#This Row],[Item_key]],GDList,Table_ExternalData_1[[#Headers],[30]])</f>
        <v>0</v>
      </c>
      <c r="AJ78" s="7">
        <f>SUMIFS(GQList,GIList,Table_ExternalData_1[[#This Row],[Item_key]],GDList,Table_ExternalData_1[[#Headers],[31]])</f>
        <v>0</v>
      </c>
      <c r="AK78" s="7">
        <f>SUM(Table_ExternalData_1[[#This Row],[1]:[31]])</f>
        <v>700</v>
      </c>
    </row>
    <row r="79" spans="1:37" ht="24" hidden="1">
      <c r="A79" s="3" t="s">
        <v>1838</v>
      </c>
      <c r="B79" s="3" t="s">
        <v>1766</v>
      </c>
      <c r="C79" s="3" t="s">
        <v>1859</v>
      </c>
      <c r="D79" s="3" t="s">
        <v>1192</v>
      </c>
      <c r="E79" s="6" t="s">
        <v>2021</v>
      </c>
      <c r="F79" s="7">
        <f>SUMIFS(GQList,GIList,Table_ExternalData_1[[#This Row],[Item_key]],GDList,Table_ExternalData_1[[#Headers],[1]])</f>
        <v>0</v>
      </c>
      <c r="G79" s="7">
        <f>SUMIFS(GQList,GIList,Table_ExternalData_1[[#This Row],[Item_key]],GDList,Table_ExternalData_1[[#Headers],[2]])</f>
        <v>0</v>
      </c>
      <c r="H79" s="7">
        <f>SUMIFS(GQList,GIList,Table_ExternalData_1[[#This Row],[Item_key]],GDList,Table_ExternalData_1[[#Headers],[3]])</f>
        <v>0</v>
      </c>
      <c r="I79" s="7">
        <f>SUMIFS(GQList,GIList,Table_ExternalData_1[[#This Row],[Item_key]],GDList,Table_ExternalData_1[[#Headers],[4]])</f>
        <v>0</v>
      </c>
      <c r="J79" s="7">
        <f>SUMIFS(GQList,GIList,Table_ExternalData_1[[#This Row],[Item_key]],GDList,Table_ExternalData_1[[#Headers],[5]])</f>
        <v>0</v>
      </c>
      <c r="K79" s="7">
        <f>SUMIFS(GQList,GIList,Table_ExternalData_1[[#This Row],[Item_key]],GDList,Table_ExternalData_1[[#Headers],[6]])</f>
        <v>0</v>
      </c>
      <c r="L79" s="7">
        <f>SUMIFS(GQList,GIList,Table_ExternalData_1[[#This Row],[Item_key]],GDList,Table_ExternalData_1[[#Headers],[7]])</f>
        <v>0</v>
      </c>
      <c r="M79" s="7">
        <f>SUMIFS(GQList,GIList,Table_ExternalData_1[[#This Row],[Item_key]],GDList,Table_ExternalData_1[[#Headers],[8]])</f>
        <v>0</v>
      </c>
      <c r="N79" s="7">
        <f>SUMIFS(GQList,GIList,Table_ExternalData_1[[#This Row],[Item_key]],GDList,Table_ExternalData_1[[#Headers],[9]])</f>
        <v>0</v>
      </c>
      <c r="O79" s="7">
        <f>SUMIFS(GQList,GIList,Table_ExternalData_1[[#This Row],[Item_key]],GDList,Table_ExternalData_1[[#Headers],[10]])</f>
        <v>0</v>
      </c>
      <c r="P79" s="7">
        <f>SUMIFS(GQList,GIList,Table_ExternalData_1[[#This Row],[Item_key]],GDList,Table_ExternalData_1[[#Headers],[11]])</f>
        <v>0</v>
      </c>
      <c r="Q79" s="7">
        <f>SUMIFS(GQList,GIList,Table_ExternalData_1[[#This Row],[Item_key]],GDList,Table_ExternalData_1[[#Headers],[12]])</f>
        <v>0</v>
      </c>
      <c r="R79" s="7">
        <f>SUMIFS(GQList,GIList,Table_ExternalData_1[[#This Row],[Item_key]],GDList,Table_ExternalData_1[[#Headers],[13]])</f>
        <v>0</v>
      </c>
      <c r="S79" s="7">
        <f>SUMIFS(GQList,GIList,Table_ExternalData_1[[#This Row],[Item_key]],GDList,Table_ExternalData_1[[#Headers],[14]])</f>
        <v>0</v>
      </c>
      <c r="T79" s="7">
        <f>SUMIFS(GQList,GIList,Table_ExternalData_1[[#This Row],[Item_key]],GDList,Table_ExternalData_1[[#Headers],[15]])</f>
        <v>0</v>
      </c>
      <c r="U79" s="7">
        <f>SUMIFS(GQList,GIList,Table_ExternalData_1[[#This Row],[Item_key]],GDList,Table_ExternalData_1[[#Headers],[16]])</f>
        <v>0</v>
      </c>
      <c r="V79" s="7">
        <f>SUMIFS(GQList,GIList,Table_ExternalData_1[[#This Row],[Item_key]],GDList,Table_ExternalData_1[[#Headers],[17]])</f>
        <v>0</v>
      </c>
      <c r="W79" s="7">
        <f>SUMIFS(GQList,GIList,Table_ExternalData_1[[#This Row],[Item_key]],GDList,Table_ExternalData_1[[#Headers],[18]])</f>
        <v>0</v>
      </c>
      <c r="X79" s="7">
        <f>SUMIFS(GQList,GIList,Table_ExternalData_1[[#This Row],[Item_key]],GDList,Table_ExternalData_1[[#Headers],[19]])</f>
        <v>0</v>
      </c>
      <c r="Y79" s="7">
        <f>SUMIFS(GQList,GIList,Table_ExternalData_1[[#This Row],[Item_key]],GDList,Table_ExternalData_1[[#Headers],[20]])</f>
        <v>700</v>
      </c>
      <c r="Z79" s="7">
        <f>SUMIFS(GQList,GIList,Table_ExternalData_1[[#This Row],[Item_key]],GDList,Table_ExternalData_1[[#Headers],[21]])</f>
        <v>0</v>
      </c>
      <c r="AA79" s="7">
        <f>SUMIFS(GQList,GIList,Table_ExternalData_1[[#This Row],[Item_key]],GDList,Table_ExternalData_1[[#Headers],[22]])</f>
        <v>0</v>
      </c>
      <c r="AB79" s="7">
        <f>SUMIFS(GQList,GIList,Table_ExternalData_1[[#This Row],[Item_key]],GDList,Table_ExternalData_1[[#Headers],[23]])</f>
        <v>0</v>
      </c>
      <c r="AC79" s="7">
        <f>SUMIFS(GQList,GIList,Table_ExternalData_1[[#This Row],[Item_key]],GDList,Table_ExternalData_1[[#Headers],[24]])</f>
        <v>0</v>
      </c>
      <c r="AD79" s="7">
        <f>SUMIFS(GQList,GIList,Table_ExternalData_1[[#This Row],[Item_key]],GDList,Table_ExternalData_1[[#Headers],[25]])</f>
        <v>0</v>
      </c>
      <c r="AE79" s="7">
        <f>SUMIFS(GQList,GIList,Table_ExternalData_1[[#This Row],[Item_key]],GDList,Table_ExternalData_1[[#Headers],[26]])</f>
        <v>0</v>
      </c>
      <c r="AF79" s="7">
        <f>SUMIFS(GQList,GIList,Table_ExternalData_1[[#This Row],[Item_key]],GDList,Table_ExternalData_1[[#Headers],[27]])</f>
        <v>0</v>
      </c>
      <c r="AG79" s="7">
        <f>SUMIFS(GQList,GIList,Table_ExternalData_1[[#This Row],[Item_key]],GDList,Table_ExternalData_1[[#Headers],[28]])</f>
        <v>0</v>
      </c>
      <c r="AH79" s="7">
        <f>SUMIFS(GQList,GIList,Table_ExternalData_1[[#This Row],[Item_key]],GDList,Table_ExternalData_1[[#Headers],[29]])</f>
        <v>0</v>
      </c>
      <c r="AI79" s="7">
        <f>SUMIFS(GQList,GIList,Table_ExternalData_1[[#This Row],[Item_key]],GDList,Table_ExternalData_1[[#Headers],[30]])</f>
        <v>0</v>
      </c>
      <c r="AJ79" s="7">
        <f>SUMIFS(GQList,GIList,Table_ExternalData_1[[#This Row],[Item_key]],GDList,Table_ExternalData_1[[#Headers],[31]])</f>
        <v>0</v>
      </c>
      <c r="AK79" s="7">
        <f>SUM(Table_ExternalData_1[[#This Row],[1]:[31]])</f>
        <v>700</v>
      </c>
    </row>
    <row r="80" spans="1:37" ht="24" hidden="1">
      <c r="A80" s="3" t="s">
        <v>1838</v>
      </c>
      <c r="B80" s="3" t="s">
        <v>1767</v>
      </c>
      <c r="C80" s="3" t="s">
        <v>1860</v>
      </c>
      <c r="D80" s="3" t="s">
        <v>1192</v>
      </c>
      <c r="E80" s="6" t="s">
        <v>2021</v>
      </c>
      <c r="F80" s="7">
        <f>SUMIFS(GQList,GIList,Table_ExternalData_1[[#This Row],[Item_key]],GDList,Table_ExternalData_1[[#Headers],[1]])</f>
        <v>0</v>
      </c>
      <c r="G80" s="7">
        <f>SUMIFS(GQList,GIList,Table_ExternalData_1[[#This Row],[Item_key]],GDList,Table_ExternalData_1[[#Headers],[2]])</f>
        <v>0</v>
      </c>
      <c r="H80" s="7">
        <f>SUMIFS(GQList,GIList,Table_ExternalData_1[[#This Row],[Item_key]],GDList,Table_ExternalData_1[[#Headers],[3]])</f>
        <v>0</v>
      </c>
      <c r="I80" s="7">
        <f>SUMIFS(GQList,GIList,Table_ExternalData_1[[#This Row],[Item_key]],GDList,Table_ExternalData_1[[#Headers],[4]])</f>
        <v>0</v>
      </c>
      <c r="J80" s="7">
        <f>SUMIFS(GQList,GIList,Table_ExternalData_1[[#This Row],[Item_key]],GDList,Table_ExternalData_1[[#Headers],[5]])</f>
        <v>0</v>
      </c>
      <c r="K80" s="7">
        <f>SUMIFS(GQList,GIList,Table_ExternalData_1[[#This Row],[Item_key]],GDList,Table_ExternalData_1[[#Headers],[6]])</f>
        <v>0</v>
      </c>
      <c r="L80" s="7">
        <f>SUMIFS(GQList,GIList,Table_ExternalData_1[[#This Row],[Item_key]],GDList,Table_ExternalData_1[[#Headers],[7]])</f>
        <v>0</v>
      </c>
      <c r="M80" s="7">
        <f>SUMIFS(GQList,GIList,Table_ExternalData_1[[#This Row],[Item_key]],GDList,Table_ExternalData_1[[#Headers],[8]])</f>
        <v>0</v>
      </c>
      <c r="N80" s="7">
        <f>SUMIFS(GQList,GIList,Table_ExternalData_1[[#This Row],[Item_key]],GDList,Table_ExternalData_1[[#Headers],[9]])</f>
        <v>0</v>
      </c>
      <c r="O80" s="7">
        <f>SUMIFS(GQList,GIList,Table_ExternalData_1[[#This Row],[Item_key]],GDList,Table_ExternalData_1[[#Headers],[10]])</f>
        <v>0</v>
      </c>
      <c r="P80" s="7">
        <f>SUMIFS(GQList,GIList,Table_ExternalData_1[[#This Row],[Item_key]],GDList,Table_ExternalData_1[[#Headers],[11]])</f>
        <v>0</v>
      </c>
      <c r="Q80" s="7">
        <f>SUMIFS(GQList,GIList,Table_ExternalData_1[[#This Row],[Item_key]],GDList,Table_ExternalData_1[[#Headers],[12]])</f>
        <v>0</v>
      </c>
      <c r="R80" s="7">
        <f>SUMIFS(GQList,GIList,Table_ExternalData_1[[#This Row],[Item_key]],GDList,Table_ExternalData_1[[#Headers],[13]])</f>
        <v>0</v>
      </c>
      <c r="S80" s="7">
        <f>SUMIFS(GQList,GIList,Table_ExternalData_1[[#This Row],[Item_key]],GDList,Table_ExternalData_1[[#Headers],[14]])</f>
        <v>0</v>
      </c>
      <c r="T80" s="7">
        <f>SUMIFS(GQList,GIList,Table_ExternalData_1[[#This Row],[Item_key]],GDList,Table_ExternalData_1[[#Headers],[15]])</f>
        <v>0</v>
      </c>
      <c r="U80" s="7">
        <f>SUMIFS(GQList,GIList,Table_ExternalData_1[[#This Row],[Item_key]],GDList,Table_ExternalData_1[[#Headers],[16]])</f>
        <v>0</v>
      </c>
      <c r="V80" s="7">
        <f>SUMIFS(GQList,GIList,Table_ExternalData_1[[#This Row],[Item_key]],GDList,Table_ExternalData_1[[#Headers],[17]])</f>
        <v>0</v>
      </c>
      <c r="W80" s="7">
        <f>SUMIFS(GQList,GIList,Table_ExternalData_1[[#This Row],[Item_key]],GDList,Table_ExternalData_1[[#Headers],[18]])</f>
        <v>0</v>
      </c>
      <c r="X80" s="7">
        <f>SUMIFS(GQList,GIList,Table_ExternalData_1[[#This Row],[Item_key]],GDList,Table_ExternalData_1[[#Headers],[19]])</f>
        <v>0</v>
      </c>
      <c r="Y80" s="7">
        <f>SUMIFS(GQList,GIList,Table_ExternalData_1[[#This Row],[Item_key]],GDList,Table_ExternalData_1[[#Headers],[20]])</f>
        <v>400</v>
      </c>
      <c r="Z80" s="7">
        <f>SUMIFS(GQList,GIList,Table_ExternalData_1[[#This Row],[Item_key]],GDList,Table_ExternalData_1[[#Headers],[21]])</f>
        <v>0</v>
      </c>
      <c r="AA80" s="7">
        <f>SUMIFS(GQList,GIList,Table_ExternalData_1[[#This Row],[Item_key]],GDList,Table_ExternalData_1[[#Headers],[22]])</f>
        <v>0</v>
      </c>
      <c r="AB80" s="7">
        <f>SUMIFS(GQList,GIList,Table_ExternalData_1[[#This Row],[Item_key]],GDList,Table_ExternalData_1[[#Headers],[23]])</f>
        <v>0</v>
      </c>
      <c r="AC80" s="7">
        <f>SUMIFS(GQList,GIList,Table_ExternalData_1[[#This Row],[Item_key]],GDList,Table_ExternalData_1[[#Headers],[24]])</f>
        <v>0</v>
      </c>
      <c r="AD80" s="7">
        <f>SUMIFS(GQList,GIList,Table_ExternalData_1[[#This Row],[Item_key]],GDList,Table_ExternalData_1[[#Headers],[25]])</f>
        <v>0</v>
      </c>
      <c r="AE80" s="7">
        <f>SUMIFS(GQList,GIList,Table_ExternalData_1[[#This Row],[Item_key]],GDList,Table_ExternalData_1[[#Headers],[26]])</f>
        <v>0</v>
      </c>
      <c r="AF80" s="7">
        <f>SUMIFS(GQList,GIList,Table_ExternalData_1[[#This Row],[Item_key]],GDList,Table_ExternalData_1[[#Headers],[27]])</f>
        <v>0</v>
      </c>
      <c r="AG80" s="7">
        <f>SUMIFS(GQList,GIList,Table_ExternalData_1[[#This Row],[Item_key]],GDList,Table_ExternalData_1[[#Headers],[28]])</f>
        <v>0</v>
      </c>
      <c r="AH80" s="7">
        <f>SUMIFS(GQList,GIList,Table_ExternalData_1[[#This Row],[Item_key]],GDList,Table_ExternalData_1[[#Headers],[29]])</f>
        <v>0</v>
      </c>
      <c r="AI80" s="7">
        <f>SUMIFS(GQList,GIList,Table_ExternalData_1[[#This Row],[Item_key]],GDList,Table_ExternalData_1[[#Headers],[30]])</f>
        <v>0</v>
      </c>
      <c r="AJ80" s="7">
        <f>SUMIFS(GQList,GIList,Table_ExternalData_1[[#This Row],[Item_key]],GDList,Table_ExternalData_1[[#Headers],[31]])</f>
        <v>0</v>
      </c>
      <c r="AK80" s="7">
        <f>SUM(Table_ExternalData_1[[#This Row],[1]:[31]])</f>
        <v>400</v>
      </c>
    </row>
    <row r="81" spans="1:37" ht="24" hidden="1">
      <c r="A81" s="3" t="s">
        <v>1838</v>
      </c>
      <c r="B81" s="3" t="s">
        <v>1768</v>
      </c>
      <c r="C81" s="3" t="s">
        <v>1861</v>
      </c>
      <c r="D81" s="3" t="s">
        <v>1862</v>
      </c>
      <c r="E81" s="6" t="s">
        <v>2021</v>
      </c>
      <c r="F81" s="7">
        <f>SUMIFS(GQList,GIList,Table_ExternalData_1[[#This Row],[Item_key]],GDList,Table_ExternalData_1[[#Headers],[1]])</f>
        <v>0</v>
      </c>
      <c r="G81" s="7">
        <f>SUMIFS(GQList,GIList,Table_ExternalData_1[[#This Row],[Item_key]],GDList,Table_ExternalData_1[[#Headers],[2]])</f>
        <v>0</v>
      </c>
      <c r="H81" s="7">
        <f>SUMIFS(GQList,GIList,Table_ExternalData_1[[#This Row],[Item_key]],GDList,Table_ExternalData_1[[#Headers],[3]])</f>
        <v>0</v>
      </c>
      <c r="I81" s="7">
        <f>SUMIFS(GQList,GIList,Table_ExternalData_1[[#This Row],[Item_key]],GDList,Table_ExternalData_1[[#Headers],[4]])</f>
        <v>0</v>
      </c>
      <c r="J81" s="7">
        <f>SUMIFS(GQList,GIList,Table_ExternalData_1[[#This Row],[Item_key]],GDList,Table_ExternalData_1[[#Headers],[5]])</f>
        <v>0</v>
      </c>
      <c r="K81" s="7">
        <f>SUMIFS(GQList,GIList,Table_ExternalData_1[[#This Row],[Item_key]],GDList,Table_ExternalData_1[[#Headers],[6]])</f>
        <v>0</v>
      </c>
      <c r="L81" s="7">
        <f>SUMIFS(GQList,GIList,Table_ExternalData_1[[#This Row],[Item_key]],GDList,Table_ExternalData_1[[#Headers],[7]])</f>
        <v>0</v>
      </c>
      <c r="M81" s="7">
        <f>SUMIFS(GQList,GIList,Table_ExternalData_1[[#This Row],[Item_key]],GDList,Table_ExternalData_1[[#Headers],[8]])</f>
        <v>0</v>
      </c>
      <c r="N81" s="7">
        <f>SUMIFS(GQList,GIList,Table_ExternalData_1[[#This Row],[Item_key]],GDList,Table_ExternalData_1[[#Headers],[9]])</f>
        <v>0</v>
      </c>
      <c r="O81" s="7">
        <f>SUMIFS(GQList,GIList,Table_ExternalData_1[[#This Row],[Item_key]],GDList,Table_ExternalData_1[[#Headers],[10]])</f>
        <v>0</v>
      </c>
      <c r="P81" s="7">
        <f>SUMIFS(GQList,GIList,Table_ExternalData_1[[#This Row],[Item_key]],GDList,Table_ExternalData_1[[#Headers],[11]])</f>
        <v>0</v>
      </c>
      <c r="Q81" s="7">
        <f>SUMIFS(GQList,GIList,Table_ExternalData_1[[#This Row],[Item_key]],GDList,Table_ExternalData_1[[#Headers],[12]])</f>
        <v>0</v>
      </c>
      <c r="R81" s="7">
        <f>SUMIFS(GQList,GIList,Table_ExternalData_1[[#This Row],[Item_key]],GDList,Table_ExternalData_1[[#Headers],[13]])</f>
        <v>0</v>
      </c>
      <c r="S81" s="7">
        <f>SUMIFS(GQList,GIList,Table_ExternalData_1[[#This Row],[Item_key]],GDList,Table_ExternalData_1[[#Headers],[14]])</f>
        <v>0</v>
      </c>
      <c r="T81" s="7">
        <f>SUMIFS(GQList,GIList,Table_ExternalData_1[[#This Row],[Item_key]],GDList,Table_ExternalData_1[[#Headers],[15]])</f>
        <v>0</v>
      </c>
      <c r="U81" s="7">
        <f>SUMIFS(GQList,GIList,Table_ExternalData_1[[#This Row],[Item_key]],GDList,Table_ExternalData_1[[#Headers],[16]])</f>
        <v>0</v>
      </c>
      <c r="V81" s="7">
        <f>SUMIFS(GQList,GIList,Table_ExternalData_1[[#This Row],[Item_key]],GDList,Table_ExternalData_1[[#Headers],[17]])</f>
        <v>0</v>
      </c>
      <c r="W81" s="7">
        <f>SUMIFS(GQList,GIList,Table_ExternalData_1[[#This Row],[Item_key]],GDList,Table_ExternalData_1[[#Headers],[18]])</f>
        <v>0</v>
      </c>
      <c r="X81" s="7">
        <f>SUMIFS(GQList,GIList,Table_ExternalData_1[[#This Row],[Item_key]],GDList,Table_ExternalData_1[[#Headers],[19]])</f>
        <v>0</v>
      </c>
      <c r="Y81" s="7">
        <f>SUMIFS(GQList,GIList,Table_ExternalData_1[[#This Row],[Item_key]],GDList,Table_ExternalData_1[[#Headers],[20]])</f>
        <v>820</v>
      </c>
      <c r="Z81" s="7">
        <f>SUMIFS(GQList,GIList,Table_ExternalData_1[[#This Row],[Item_key]],GDList,Table_ExternalData_1[[#Headers],[21]])</f>
        <v>0</v>
      </c>
      <c r="AA81" s="7">
        <f>SUMIFS(GQList,GIList,Table_ExternalData_1[[#This Row],[Item_key]],GDList,Table_ExternalData_1[[#Headers],[22]])</f>
        <v>0</v>
      </c>
      <c r="AB81" s="7">
        <f>SUMIFS(GQList,GIList,Table_ExternalData_1[[#This Row],[Item_key]],GDList,Table_ExternalData_1[[#Headers],[23]])</f>
        <v>0</v>
      </c>
      <c r="AC81" s="7">
        <f>SUMIFS(GQList,GIList,Table_ExternalData_1[[#This Row],[Item_key]],GDList,Table_ExternalData_1[[#Headers],[24]])</f>
        <v>0</v>
      </c>
      <c r="AD81" s="7">
        <f>SUMIFS(GQList,GIList,Table_ExternalData_1[[#This Row],[Item_key]],GDList,Table_ExternalData_1[[#Headers],[25]])</f>
        <v>0</v>
      </c>
      <c r="AE81" s="7">
        <f>SUMIFS(GQList,GIList,Table_ExternalData_1[[#This Row],[Item_key]],GDList,Table_ExternalData_1[[#Headers],[26]])</f>
        <v>0</v>
      </c>
      <c r="AF81" s="7">
        <f>SUMIFS(GQList,GIList,Table_ExternalData_1[[#This Row],[Item_key]],GDList,Table_ExternalData_1[[#Headers],[27]])</f>
        <v>0</v>
      </c>
      <c r="AG81" s="7">
        <f>SUMIFS(GQList,GIList,Table_ExternalData_1[[#This Row],[Item_key]],GDList,Table_ExternalData_1[[#Headers],[28]])</f>
        <v>0</v>
      </c>
      <c r="AH81" s="7">
        <f>SUMIFS(GQList,GIList,Table_ExternalData_1[[#This Row],[Item_key]],GDList,Table_ExternalData_1[[#Headers],[29]])</f>
        <v>0</v>
      </c>
      <c r="AI81" s="7">
        <f>SUMIFS(GQList,GIList,Table_ExternalData_1[[#This Row],[Item_key]],GDList,Table_ExternalData_1[[#Headers],[30]])</f>
        <v>0</v>
      </c>
      <c r="AJ81" s="7">
        <f>SUMIFS(GQList,GIList,Table_ExternalData_1[[#This Row],[Item_key]],GDList,Table_ExternalData_1[[#Headers],[31]])</f>
        <v>0</v>
      </c>
      <c r="AK81" s="7">
        <f>SUM(Table_ExternalData_1[[#This Row],[1]:[31]])</f>
        <v>820</v>
      </c>
    </row>
    <row r="82" spans="1:37" ht="24" hidden="1">
      <c r="A82" s="3" t="s">
        <v>1838</v>
      </c>
      <c r="B82" s="3" t="s">
        <v>1769</v>
      </c>
      <c r="C82" s="3" t="s">
        <v>1863</v>
      </c>
      <c r="D82" s="3" t="s">
        <v>1864</v>
      </c>
      <c r="E82" s="6" t="s">
        <v>2021</v>
      </c>
      <c r="F82" s="7">
        <f>SUMIFS(GQList,GIList,Table_ExternalData_1[[#This Row],[Item_key]],GDList,Table_ExternalData_1[[#Headers],[1]])</f>
        <v>0</v>
      </c>
      <c r="G82" s="7">
        <f>SUMIFS(GQList,GIList,Table_ExternalData_1[[#This Row],[Item_key]],GDList,Table_ExternalData_1[[#Headers],[2]])</f>
        <v>0</v>
      </c>
      <c r="H82" s="7">
        <f>SUMIFS(GQList,GIList,Table_ExternalData_1[[#This Row],[Item_key]],GDList,Table_ExternalData_1[[#Headers],[3]])</f>
        <v>0</v>
      </c>
      <c r="I82" s="7">
        <f>SUMIFS(GQList,GIList,Table_ExternalData_1[[#This Row],[Item_key]],GDList,Table_ExternalData_1[[#Headers],[4]])</f>
        <v>0</v>
      </c>
      <c r="J82" s="7">
        <f>SUMIFS(GQList,GIList,Table_ExternalData_1[[#This Row],[Item_key]],GDList,Table_ExternalData_1[[#Headers],[5]])</f>
        <v>0</v>
      </c>
      <c r="K82" s="7">
        <f>SUMIFS(GQList,GIList,Table_ExternalData_1[[#This Row],[Item_key]],GDList,Table_ExternalData_1[[#Headers],[6]])</f>
        <v>0</v>
      </c>
      <c r="L82" s="7">
        <f>SUMIFS(GQList,GIList,Table_ExternalData_1[[#This Row],[Item_key]],GDList,Table_ExternalData_1[[#Headers],[7]])</f>
        <v>0</v>
      </c>
      <c r="M82" s="7">
        <f>SUMIFS(GQList,GIList,Table_ExternalData_1[[#This Row],[Item_key]],GDList,Table_ExternalData_1[[#Headers],[8]])</f>
        <v>0</v>
      </c>
      <c r="N82" s="7">
        <f>SUMIFS(GQList,GIList,Table_ExternalData_1[[#This Row],[Item_key]],GDList,Table_ExternalData_1[[#Headers],[9]])</f>
        <v>0</v>
      </c>
      <c r="O82" s="7">
        <f>SUMIFS(GQList,GIList,Table_ExternalData_1[[#This Row],[Item_key]],GDList,Table_ExternalData_1[[#Headers],[10]])</f>
        <v>0</v>
      </c>
      <c r="P82" s="7">
        <f>SUMIFS(GQList,GIList,Table_ExternalData_1[[#This Row],[Item_key]],GDList,Table_ExternalData_1[[#Headers],[11]])</f>
        <v>0</v>
      </c>
      <c r="Q82" s="7">
        <f>SUMIFS(GQList,GIList,Table_ExternalData_1[[#This Row],[Item_key]],GDList,Table_ExternalData_1[[#Headers],[12]])</f>
        <v>0</v>
      </c>
      <c r="R82" s="7">
        <f>SUMIFS(GQList,GIList,Table_ExternalData_1[[#This Row],[Item_key]],GDList,Table_ExternalData_1[[#Headers],[13]])</f>
        <v>0</v>
      </c>
      <c r="S82" s="7">
        <f>SUMIFS(GQList,GIList,Table_ExternalData_1[[#This Row],[Item_key]],GDList,Table_ExternalData_1[[#Headers],[14]])</f>
        <v>0</v>
      </c>
      <c r="T82" s="7">
        <f>SUMIFS(GQList,GIList,Table_ExternalData_1[[#This Row],[Item_key]],GDList,Table_ExternalData_1[[#Headers],[15]])</f>
        <v>0</v>
      </c>
      <c r="U82" s="7">
        <f>SUMIFS(GQList,GIList,Table_ExternalData_1[[#This Row],[Item_key]],GDList,Table_ExternalData_1[[#Headers],[16]])</f>
        <v>0</v>
      </c>
      <c r="V82" s="7">
        <f>SUMIFS(GQList,GIList,Table_ExternalData_1[[#This Row],[Item_key]],GDList,Table_ExternalData_1[[#Headers],[17]])</f>
        <v>0</v>
      </c>
      <c r="W82" s="7">
        <f>SUMIFS(GQList,GIList,Table_ExternalData_1[[#This Row],[Item_key]],GDList,Table_ExternalData_1[[#Headers],[18]])</f>
        <v>0</v>
      </c>
      <c r="X82" s="7">
        <f>SUMIFS(GQList,GIList,Table_ExternalData_1[[#This Row],[Item_key]],GDList,Table_ExternalData_1[[#Headers],[19]])</f>
        <v>0</v>
      </c>
      <c r="Y82" s="7">
        <f>SUMIFS(GQList,GIList,Table_ExternalData_1[[#This Row],[Item_key]],GDList,Table_ExternalData_1[[#Headers],[20]])</f>
        <v>700</v>
      </c>
      <c r="Z82" s="7">
        <f>SUMIFS(GQList,GIList,Table_ExternalData_1[[#This Row],[Item_key]],GDList,Table_ExternalData_1[[#Headers],[21]])</f>
        <v>0</v>
      </c>
      <c r="AA82" s="7">
        <f>SUMIFS(GQList,GIList,Table_ExternalData_1[[#This Row],[Item_key]],GDList,Table_ExternalData_1[[#Headers],[22]])</f>
        <v>0</v>
      </c>
      <c r="AB82" s="7">
        <f>SUMIFS(GQList,GIList,Table_ExternalData_1[[#This Row],[Item_key]],GDList,Table_ExternalData_1[[#Headers],[23]])</f>
        <v>0</v>
      </c>
      <c r="AC82" s="7">
        <f>SUMIFS(GQList,GIList,Table_ExternalData_1[[#This Row],[Item_key]],GDList,Table_ExternalData_1[[#Headers],[24]])</f>
        <v>0</v>
      </c>
      <c r="AD82" s="7">
        <f>SUMIFS(GQList,GIList,Table_ExternalData_1[[#This Row],[Item_key]],GDList,Table_ExternalData_1[[#Headers],[25]])</f>
        <v>0</v>
      </c>
      <c r="AE82" s="7">
        <f>SUMIFS(GQList,GIList,Table_ExternalData_1[[#This Row],[Item_key]],GDList,Table_ExternalData_1[[#Headers],[26]])</f>
        <v>0</v>
      </c>
      <c r="AF82" s="7">
        <f>SUMIFS(GQList,GIList,Table_ExternalData_1[[#This Row],[Item_key]],GDList,Table_ExternalData_1[[#Headers],[27]])</f>
        <v>0</v>
      </c>
      <c r="AG82" s="7">
        <f>SUMIFS(GQList,GIList,Table_ExternalData_1[[#This Row],[Item_key]],GDList,Table_ExternalData_1[[#Headers],[28]])</f>
        <v>0</v>
      </c>
      <c r="AH82" s="7">
        <f>SUMIFS(GQList,GIList,Table_ExternalData_1[[#This Row],[Item_key]],GDList,Table_ExternalData_1[[#Headers],[29]])</f>
        <v>0</v>
      </c>
      <c r="AI82" s="7">
        <f>SUMIFS(GQList,GIList,Table_ExternalData_1[[#This Row],[Item_key]],GDList,Table_ExternalData_1[[#Headers],[30]])</f>
        <v>0</v>
      </c>
      <c r="AJ82" s="7">
        <f>SUMIFS(GQList,GIList,Table_ExternalData_1[[#This Row],[Item_key]],GDList,Table_ExternalData_1[[#Headers],[31]])</f>
        <v>0</v>
      </c>
      <c r="AK82" s="7">
        <f>SUM(Table_ExternalData_1[[#This Row],[1]:[31]])</f>
        <v>700</v>
      </c>
    </row>
    <row r="83" spans="1:37" ht="24" hidden="1">
      <c r="A83" s="3" t="s">
        <v>1838</v>
      </c>
      <c r="B83" s="3" t="s">
        <v>1770</v>
      </c>
      <c r="C83" s="3" t="s">
        <v>1865</v>
      </c>
      <c r="D83" s="3" t="s">
        <v>913</v>
      </c>
      <c r="E83" s="6" t="s">
        <v>2021</v>
      </c>
      <c r="F83" s="7">
        <f>SUMIFS(GQList,GIList,Table_ExternalData_1[[#This Row],[Item_key]],GDList,Table_ExternalData_1[[#Headers],[1]])</f>
        <v>0</v>
      </c>
      <c r="G83" s="7">
        <f>SUMIFS(GQList,GIList,Table_ExternalData_1[[#This Row],[Item_key]],GDList,Table_ExternalData_1[[#Headers],[2]])</f>
        <v>0</v>
      </c>
      <c r="H83" s="7">
        <f>SUMIFS(GQList,GIList,Table_ExternalData_1[[#This Row],[Item_key]],GDList,Table_ExternalData_1[[#Headers],[3]])</f>
        <v>0</v>
      </c>
      <c r="I83" s="7">
        <f>SUMIFS(GQList,GIList,Table_ExternalData_1[[#This Row],[Item_key]],GDList,Table_ExternalData_1[[#Headers],[4]])</f>
        <v>0</v>
      </c>
      <c r="J83" s="7">
        <f>SUMIFS(GQList,GIList,Table_ExternalData_1[[#This Row],[Item_key]],GDList,Table_ExternalData_1[[#Headers],[5]])</f>
        <v>0</v>
      </c>
      <c r="K83" s="7">
        <f>SUMIFS(GQList,GIList,Table_ExternalData_1[[#This Row],[Item_key]],GDList,Table_ExternalData_1[[#Headers],[6]])</f>
        <v>0</v>
      </c>
      <c r="L83" s="7">
        <f>SUMIFS(GQList,GIList,Table_ExternalData_1[[#This Row],[Item_key]],GDList,Table_ExternalData_1[[#Headers],[7]])</f>
        <v>0</v>
      </c>
      <c r="M83" s="7">
        <f>SUMIFS(GQList,GIList,Table_ExternalData_1[[#This Row],[Item_key]],GDList,Table_ExternalData_1[[#Headers],[8]])</f>
        <v>0</v>
      </c>
      <c r="N83" s="7">
        <f>SUMIFS(GQList,GIList,Table_ExternalData_1[[#This Row],[Item_key]],GDList,Table_ExternalData_1[[#Headers],[9]])</f>
        <v>0</v>
      </c>
      <c r="O83" s="7">
        <f>SUMIFS(GQList,GIList,Table_ExternalData_1[[#This Row],[Item_key]],GDList,Table_ExternalData_1[[#Headers],[10]])</f>
        <v>0</v>
      </c>
      <c r="P83" s="7">
        <f>SUMIFS(GQList,GIList,Table_ExternalData_1[[#This Row],[Item_key]],GDList,Table_ExternalData_1[[#Headers],[11]])</f>
        <v>0</v>
      </c>
      <c r="Q83" s="7">
        <f>SUMIFS(GQList,GIList,Table_ExternalData_1[[#This Row],[Item_key]],GDList,Table_ExternalData_1[[#Headers],[12]])</f>
        <v>0</v>
      </c>
      <c r="R83" s="7">
        <f>SUMIFS(GQList,GIList,Table_ExternalData_1[[#This Row],[Item_key]],GDList,Table_ExternalData_1[[#Headers],[13]])</f>
        <v>0</v>
      </c>
      <c r="S83" s="7">
        <f>SUMIFS(GQList,GIList,Table_ExternalData_1[[#This Row],[Item_key]],GDList,Table_ExternalData_1[[#Headers],[14]])</f>
        <v>0</v>
      </c>
      <c r="T83" s="7">
        <f>SUMIFS(GQList,GIList,Table_ExternalData_1[[#This Row],[Item_key]],GDList,Table_ExternalData_1[[#Headers],[15]])</f>
        <v>0</v>
      </c>
      <c r="U83" s="7">
        <f>SUMIFS(GQList,GIList,Table_ExternalData_1[[#This Row],[Item_key]],GDList,Table_ExternalData_1[[#Headers],[16]])</f>
        <v>0</v>
      </c>
      <c r="V83" s="7">
        <f>SUMIFS(GQList,GIList,Table_ExternalData_1[[#This Row],[Item_key]],GDList,Table_ExternalData_1[[#Headers],[17]])</f>
        <v>0</v>
      </c>
      <c r="W83" s="7">
        <f>SUMIFS(GQList,GIList,Table_ExternalData_1[[#This Row],[Item_key]],GDList,Table_ExternalData_1[[#Headers],[18]])</f>
        <v>0</v>
      </c>
      <c r="X83" s="7">
        <f>SUMIFS(GQList,GIList,Table_ExternalData_1[[#This Row],[Item_key]],GDList,Table_ExternalData_1[[#Headers],[19]])</f>
        <v>0</v>
      </c>
      <c r="Y83" s="7">
        <f>SUMIFS(GQList,GIList,Table_ExternalData_1[[#This Row],[Item_key]],GDList,Table_ExternalData_1[[#Headers],[20]])</f>
        <v>1000</v>
      </c>
      <c r="Z83" s="7">
        <f>SUMIFS(GQList,GIList,Table_ExternalData_1[[#This Row],[Item_key]],GDList,Table_ExternalData_1[[#Headers],[21]])</f>
        <v>0</v>
      </c>
      <c r="AA83" s="7">
        <f>SUMIFS(GQList,GIList,Table_ExternalData_1[[#This Row],[Item_key]],GDList,Table_ExternalData_1[[#Headers],[22]])</f>
        <v>0</v>
      </c>
      <c r="AB83" s="7">
        <f>SUMIFS(GQList,GIList,Table_ExternalData_1[[#This Row],[Item_key]],GDList,Table_ExternalData_1[[#Headers],[23]])</f>
        <v>0</v>
      </c>
      <c r="AC83" s="7">
        <f>SUMIFS(GQList,GIList,Table_ExternalData_1[[#This Row],[Item_key]],GDList,Table_ExternalData_1[[#Headers],[24]])</f>
        <v>0</v>
      </c>
      <c r="AD83" s="7">
        <f>SUMIFS(GQList,GIList,Table_ExternalData_1[[#This Row],[Item_key]],GDList,Table_ExternalData_1[[#Headers],[25]])</f>
        <v>0</v>
      </c>
      <c r="AE83" s="7">
        <f>SUMIFS(GQList,GIList,Table_ExternalData_1[[#This Row],[Item_key]],GDList,Table_ExternalData_1[[#Headers],[26]])</f>
        <v>0</v>
      </c>
      <c r="AF83" s="7">
        <f>SUMIFS(GQList,GIList,Table_ExternalData_1[[#This Row],[Item_key]],GDList,Table_ExternalData_1[[#Headers],[27]])</f>
        <v>0</v>
      </c>
      <c r="AG83" s="7">
        <f>SUMIFS(GQList,GIList,Table_ExternalData_1[[#This Row],[Item_key]],GDList,Table_ExternalData_1[[#Headers],[28]])</f>
        <v>0</v>
      </c>
      <c r="AH83" s="7">
        <f>SUMIFS(GQList,GIList,Table_ExternalData_1[[#This Row],[Item_key]],GDList,Table_ExternalData_1[[#Headers],[29]])</f>
        <v>0</v>
      </c>
      <c r="AI83" s="7">
        <f>SUMIFS(GQList,GIList,Table_ExternalData_1[[#This Row],[Item_key]],GDList,Table_ExternalData_1[[#Headers],[30]])</f>
        <v>0</v>
      </c>
      <c r="AJ83" s="7">
        <f>SUMIFS(GQList,GIList,Table_ExternalData_1[[#This Row],[Item_key]],GDList,Table_ExternalData_1[[#Headers],[31]])</f>
        <v>0</v>
      </c>
      <c r="AK83" s="7">
        <f>SUM(Table_ExternalData_1[[#This Row],[1]:[31]])</f>
        <v>1000</v>
      </c>
    </row>
    <row r="84" spans="1:37" ht="24" hidden="1">
      <c r="A84" s="3" t="s">
        <v>1838</v>
      </c>
      <c r="B84" s="3" t="s">
        <v>1771</v>
      </c>
      <c r="C84" s="3" t="s">
        <v>1866</v>
      </c>
      <c r="D84" s="3" t="s">
        <v>1867</v>
      </c>
      <c r="E84" s="6" t="s">
        <v>2021</v>
      </c>
      <c r="F84" s="7">
        <f>SUMIFS(GQList,GIList,Table_ExternalData_1[[#This Row],[Item_key]],GDList,Table_ExternalData_1[[#Headers],[1]])</f>
        <v>0</v>
      </c>
      <c r="G84" s="7">
        <f>SUMIFS(GQList,GIList,Table_ExternalData_1[[#This Row],[Item_key]],GDList,Table_ExternalData_1[[#Headers],[2]])</f>
        <v>0</v>
      </c>
      <c r="H84" s="7">
        <f>SUMIFS(GQList,GIList,Table_ExternalData_1[[#This Row],[Item_key]],GDList,Table_ExternalData_1[[#Headers],[3]])</f>
        <v>0</v>
      </c>
      <c r="I84" s="7">
        <f>SUMIFS(GQList,GIList,Table_ExternalData_1[[#This Row],[Item_key]],GDList,Table_ExternalData_1[[#Headers],[4]])</f>
        <v>0</v>
      </c>
      <c r="J84" s="7">
        <f>SUMIFS(GQList,GIList,Table_ExternalData_1[[#This Row],[Item_key]],GDList,Table_ExternalData_1[[#Headers],[5]])</f>
        <v>0</v>
      </c>
      <c r="K84" s="7">
        <f>SUMIFS(GQList,GIList,Table_ExternalData_1[[#This Row],[Item_key]],GDList,Table_ExternalData_1[[#Headers],[6]])</f>
        <v>0</v>
      </c>
      <c r="L84" s="7">
        <f>SUMIFS(GQList,GIList,Table_ExternalData_1[[#This Row],[Item_key]],GDList,Table_ExternalData_1[[#Headers],[7]])</f>
        <v>0</v>
      </c>
      <c r="M84" s="7">
        <f>SUMIFS(GQList,GIList,Table_ExternalData_1[[#This Row],[Item_key]],GDList,Table_ExternalData_1[[#Headers],[8]])</f>
        <v>0</v>
      </c>
      <c r="N84" s="7">
        <f>SUMIFS(GQList,GIList,Table_ExternalData_1[[#This Row],[Item_key]],GDList,Table_ExternalData_1[[#Headers],[9]])</f>
        <v>0</v>
      </c>
      <c r="O84" s="7">
        <f>SUMIFS(GQList,GIList,Table_ExternalData_1[[#This Row],[Item_key]],GDList,Table_ExternalData_1[[#Headers],[10]])</f>
        <v>0</v>
      </c>
      <c r="P84" s="7">
        <f>SUMIFS(GQList,GIList,Table_ExternalData_1[[#This Row],[Item_key]],GDList,Table_ExternalData_1[[#Headers],[11]])</f>
        <v>0</v>
      </c>
      <c r="Q84" s="7">
        <f>SUMIFS(GQList,GIList,Table_ExternalData_1[[#This Row],[Item_key]],GDList,Table_ExternalData_1[[#Headers],[12]])</f>
        <v>0</v>
      </c>
      <c r="R84" s="7">
        <f>SUMIFS(GQList,GIList,Table_ExternalData_1[[#This Row],[Item_key]],GDList,Table_ExternalData_1[[#Headers],[13]])</f>
        <v>0</v>
      </c>
      <c r="S84" s="7">
        <f>SUMIFS(GQList,GIList,Table_ExternalData_1[[#This Row],[Item_key]],GDList,Table_ExternalData_1[[#Headers],[14]])</f>
        <v>0</v>
      </c>
      <c r="T84" s="7">
        <f>SUMIFS(GQList,GIList,Table_ExternalData_1[[#This Row],[Item_key]],GDList,Table_ExternalData_1[[#Headers],[15]])</f>
        <v>0</v>
      </c>
      <c r="U84" s="7">
        <f>SUMIFS(GQList,GIList,Table_ExternalData_1[[#This Row],[Item_key]],GDList,Table_ExternalData_1[[#Headers],[16]])</f>
        <v>0</v>
      </c>
      <c r="V84" s="7">
        <f>SUMIFS(GQList,GIList,Table_ExternalData_1[[#This Row],[Item_key]],GDList,Table_ExternalData_1[[#Headers],[17]])</f>
        <v>0</v>
      </c>
      <c r="W84" s="7">
        <f>SUMIFS(GQList,GIList,Table_ExternalData_1[[#This Row],[Item_key]],GDList,Table_ExternalData_1[[#Headers],[18]])</f>
        <v>0</v>
      </c>
      <c r="X84" s="7">
        <f>SUMIFS(GQList,GIList,Table_ExternalData_1[[#This Row],[Item_key]],GDList,Table_ExternalData_1[[#Headers],[19]])</f>
        <v>0</v>
      </c>
      <c r="Y84" s="7">
        <f>SUMIFS(GQList,GIList,Table_ExternalData_1[[#This Row],[Item_key]],GDList,Table_ExternalData_1[[#Headers],[20]])</f>
        <v>600</v>
      </c>
      <c r="Z84" s="7">
        <f>SUMIFS(GQList,GIList,Table_ExternalData_1[[#This Row],[Item_key]],GDList,Table_ExternalData_1[[#Headers],[21]])</f>
        <v>0</v>
      </c>
      <c r="AA84" s="7">
        <f>SUMIFS(GQList,GIList,Table_ExternalData_1[[#This Row],[Item_key]],GDList,Table_ExternalData_1[[#Headers],[22]])</f>
        <v>0</v>
      </c>
      <c r="AB84" s="7">
        <f>SUMIFS(GQList,GIList,Table_ExternalData_1[[#This Row],[Item_key]],GDList,Table_ExternalData_1[[#Headers],[23]])</f>
        <v>0</v>
      </c>
      <c r="AC84" s="7">
        <f>SUMIFS(GQList,GIList,Table_ExternalData_1[[#This Row],[Item_key]],GDList,Table_ExternalData_1[[#Headers],[24]])</f>
        <v>0</v>
      </c>
      <c r="AD84" s="7">
        <f>SUMIFS(GQList,GIList,Table_ExternalData_1[[#This Row],[Item_key]],GDList,Table_ExternalData_1[[#Headers],[25]])</f>
        <v>0</v>
      </c>
      <c r="AE84" s="7">
        <f>SUMIFS(GQList,GIList,Table_ExternalData_1[[#This Row],[Item_key]],GDList,Table_ExternalData_1[[#Headers],[26]])</f>
        <v>0</v>
      </c>
      <c r="AF84" s="7">
        <f>SUMIFS(GQList,GIList,Table_ExternalData_1[[#This Row],[Item_key]],GDList,Table_ExternalData_1[[#Headers],[27]])</f>
        <v>0</v>
      </c>
      <c r="AG84" s="7">
        <f>SUMIFS(GQList,GIList,Table_ExternalData_1[[#This Row],[Item_key]],GDList,Table_ExternalData_1[[#Headers],[28]])</f>
        <v>0</v>
      </c>
      <c r="AH84" s="7">
        <f>SUMIFS(GQList,GIList,Table_ExternalData_1[[#This Row],[Item_key]],GDList,Table_ExternalData_1[[#Headers],[29]])</f>
        <v>0</v>
      </c>
      <c r="AI84" s="7">
        <f>SUMIFS(GQList,GIList,Table_ExternalData_1[[#This Row],[Item_key]],GDList,Table_ExternalData_1[[#Headers],[30]])</f>
        <v>0</v>
      </c>
      <c r="AJ84" s="7">
        <f>SUMIFS(GQList,GIList,Table_ExternalData_1[[#This Row],[Item_key]],GDList,Table_ExternalData_1[[#Headers],[31]])</f>
        <v>0</v>
      </c>
      <c r="AK84" s="7">
        <f>SUM(Table_ExternalData_1[[#This Row],[1]:[31]])</f>
        <v>600</v>
      </c>
    </row>
    <row r="85" spans="1:37" ht="24" hidden="1">
      <c r="A85" s="3" t="s">
        <v>1838</v>
      </c>
      <c r="B85" s="3" t="s">
        <v>1772</v>
      </c>
      <c r="C85" s="3" t="s">
        <v>1868</v>
      </c>
      <c r="D85" s="3" t="s">
        <v>1869</v>
      </c>
      <c r="E85" s="6" t="s">
        <v>2021</v>
      </c>
      <c r="F85" s="7">
        <f>SUMIFS(GQList,GIList,Table_ExternalData_1[[#This Row],[Item_key]],GDList,Table_ExternalData_1[[#Headers],[1]])</f>
        <v>0</v>
      </c>
      <c r="G85" s="7">
        <f>SUMIFS(GQList,GIList,Table_ExternalData_1[[#This Row],[Item_key]],GDList,Table_ExternalData_1[[#Headers],[2]])</f>
        <v>0</v>
      </c>
      <c r="H85" s="7">
        <f>SUMIFS(GQList,GIList,Table_ExternalData_1[[#This Row],[Item_key]],GDList,Table_ExternalData_1[[#Headers],[3]])</f>
        <v>0</v>
      </c>
      <c r="I85" s="7">
        <f>SUMIFS(GQList,GIList,Table_ExternalData_1[[#This Row],[Item_key]],GDList,Table_ExternalData_1[[#Headers],[4]])</f>
        <v>0</v>
      </c>
      <c r="J85" s="7">
        <f>SUMIFS(GQList,GIList,Table_ExternalData_1[[#This Row],[Item_key]],GDList,Table_ExternalData_1[[#Headers],[5]])</f>
        <v>0</v>
      </c>
      <c r="K85" s="7">
        <f>SUMIFS(GQList,GIList,Table_ExternalData_1[[#This Row],[Item_key]],GDList,Table_ExternalData_1[[#Headers],[6]])</f>
        <v>0</v>
      </c>
      <c r="L85" s="7">
        <f>SUMIFS(GQList,GIList,Table_ExternalData_1[[#This Row],[Item_key]],GDList,Table_ExternalData_1[[#Headers],[7]])</f>
        <v>0</v>
      </c>
      <c r="M85" s="7">
        <f>SUMIFS(GQList,GIList,Table_ExternalData_1[[#This Row],[Item_key]],GDList,Table_ExternalData_1[[#Headers],[8]])</f>
        <v>0</v>
      </c>
      <c r="N85" s="7">
        <f>SUMIFS(GQList,GIList,Table_ExternalData_1[[#This Row],[Item_key]],GDList,Table_ExternalData_1[[#Headers],[9]])</f>
        <v>0</v>
      </c>
      <c r="O85" s="7">
        <f>SUMIFS(GQList,GIList,Table_ExternalData_1[[#This Row],[Item_key]],GDList,Table_ExternalData_1[[#Headers],[10]])</f>
        <v>0</v>
      </c>
      <c r="P85" s="7">
        <f>SUMIFS(GQList,GIList,Table_ExternalData_1[[#This Row],[Item_key]],GDList,Table_ExternalData_1[[#Headers],[11]])</f>
        <v>0</v>
      </c>
      <c r="Q85" s="7">
        <f>SUMIFS(GQList,GIList,Table_ExternalData_1[[#This Row],[Item_key]],GDList,Table_ExternalData_1[[#Headers],[12]])</f>
        <v>0</v>
      </c>
      <c r="R85" s="7">
        <f>SUMIFS(GQList,GIList,Table_ExternalData_1[[#This Row],[Item_key]],GDList,Table_ExternalData_1[[#Headers],[13]])</f>
        <v>0</v>
      </c>
      <c r="S85" s="7">
        <f>SUMIFS(GQList,GIList,Table_ExternalData_1[[#This Row],[Item_key]],GDList,Table_ExternalData_1[[#Headers],[14]])</f>
        <v>0</v>
      </c>
      <c r="T85" s="7">
        <f>SUMIFS(GQList,GIList,Table_ExternalData_1[[#This Row],[Item_key]],GDList,Table_ExternalData_1[[#Headers],[15]])</f>
        <v>0</v>
      </c>
      <c r="U85" s="7">
        <f>SUMIFS(GQList,GIList,Table_ExternalData_1[[#This Row],[Item_key]],GDList,Table_ExternalData_1[[#Headers],[16]])</f>
        <v>0</v>
      </c>
      <c r="V85" s="7">
        <f>SUMIFS(GQList,GIList,Table_ExternalData_1[[#This Row],[Item_key]],GDList,Table_ExternalData_1[[#Headers],[17]])</f>
        <v>0</v>
      </c>
      <c r="W85" s="7">
        <f>SUMIFS(GQList,GIList,Table_ExternalData_1[[#This Row],[Item_key]],GDList,Table_ExternalData_1[[#Headers],[18]])</f>
        <v>0</v>
      </c>
      <c r="X85" s="7">
        <f>SUMIFS(GQList,GIList,Table_ExternalData_1[[#This Row],[Item_key]],GDList,Table_ExternalData_1[[#Headers],[19]])</f>
        <v>0</v>
      </c>
      <c r="Y85" s="7">
        <f>SUMIFS(GQList,GIList,Table_ExternalData_1[[#This Row],[Item_key]],GDList,Table_ExternalData_1[[#Headers],[20]])</f>
        <v>1000</v>
      </c>
      <c r="Z85" s="7">
        <f>SUMIFS(GQList,GIList,Table_ExternalData_1[[#This Row],[Item_key]],GDList,Table_ExternalData_1[[#Headers],[21]])</f>
        <v>0</v>
      </c>
      <c r="AA85" s="7">
        <f>SUMIFS(GQList,GIList,Table_ExternalData_1[[#This Row],[Item_key]],GDList,Table_ExternalData_1[[#Headers],[22]])</f>
        <v>0</v>
      </c>
      <c r="AB85" s="7">
        <f>SUMIFS(GQList,GIList,Table_ExternalData_1[[#This Row],[Item_key]],GDList,Table_ExternalData_1[[#Headers],[23]])</f>
        <v>0</v>
      </c>
      <c r="AC85" s="7">
        <f>SUMIFS(GQList,GIList,Table_ExternalData_1[[#This Row],[Item_key]],GDList,Table_ExternalData_1[[#Headers],[24]])</f>
        <v>0</v>
      </c>
      <c r="AD85" s="7">
        <f>SUMIFS(GQList,GIList,Table_ExternalData_1[[#This Row],[Item_key]],GDList,Table_ExternalData_1[[#Headers],[25]])</f>
        <v>0</v>
      </c>
      <c r="AE85" s="7">
        <f>SUMIFS(GQList,GIList,Table_ExternalData_1[[#This Row],[Item_key]],GDList,Table_ExternalData_1[[#Headers],[26]])</f>
        <v>0</v>
      </c>
      <c r="AF85" s="7">
        <f>SUMIFS(GQList,GIList,Table_ExternalData_1[[#This Row],[Item_key]],GDList,Table_ExternalData_1[[#Headers],[27]])</f>
        <v>0</v>
      </c>
      <c r="AG85" s="7">
        <f>SUMIFS(GQList,GIList,Table_ExternalData_1[[#This Row],[Item_key]],GDList,Table_ExternalData_1[[#Headers],[28]])</f>
        <v>0</v>
      </c>
      <c r="AH85" s="7">
        <f>SUMIFS(GQList,GIList,Table_ExternalData_1[[#This Row],[Item_key]],GDList,Table_ExternalData_1[[#Headers],[29]])</f>
        <v>0</v>
      </c>
      <c r="AI85" s="7">
        <f>SUMIFS(GQList,GIList,Table_ExternalData_1[[#This Row],[Item_key]],GDList,Table_ExternalData_1[[#Headers],[30]])</f>
        <v>0</v>
      </c>
      <c r="AJ85" s="7">
        <f>SUMIFS(GQList,GIList,Table_ExternalData_1[[#This Row],[Item_key]],GDList,Table_ExternalData_1[[#Headers],[31]])</f>
        <v>0</v>
      </c>
      <c r="AK85" s="7">
        <f>SUM(Table_ExternalData_1[[#This Row],[1]:[31]])</f>
        <v>1000</v>
      </c>
    </row>
    <row r="86" spans="1:37" ht="24" hidden="1">
      <c r="A86" s="3" t="s">
        <v>1838</v>
      </c>
      <c r="B86" s="3" t="s">
        <v>1773</v>
      </c>
      <c r="C86" s="3" t="s">
        <v>1870</v>
      </c>
      <c r="D86" s="3" t="s">
        <v>1871</v>
      </c>
      <c r="E86" s="6" t="s">
        <v>2021</v>
      </c>
      <c r="F86" s="7">
        <f>SUMIFS(GQList,GIList,Table_ExternalData_1[[#This Row],[Item_key]],GDList,Table_ExternalData_1[[#Headers],[1]])</f>
        <v>0</v>
      </c>
      <c r="G86" s="7">
        <f>SUMIFS(GQList,GIList,Table_ExternalData_1[[#This Row],[Item_key]],GDList,Table_ExternalData_1[[#Headers],[2]])</f>
        <v>0</v>
      </c>
      <c r="H86" s="7">
        <f>SUMIFS(GQList,GIList,Table_ExternalData_1[[#This Row],[Item_key]],GDList,Table_ExternalData_1[[#Headers],[3]])</f>
        <v>0</v>
      </c>
      <c r="I86" s="7">
        <f>SUMIFS(GQList,GIList,Table_ExternalData_1[[#This Row],[Item_key]],GDList,Table_ExternalData_1[[#Headers],[4]])</f>
        <v>0</v>
      </c>
      <c r="J86" s="7">
        <f>SUMIFS(GQList,GIList,Table_ExternalData_1[[#This Row],[Item_key]],GDList,Table_ExternalData_1[[#Headers],[5]])</f>
        <v>0</v>
      </c>
      <c r="K86" s="7">
        <f>SUMIFS(GQList,GIList,Table_ExternalData_1[[#This Row],[Item_key]],GDList,Table_ExternalData_1[[#Headers],[6]])</f>
        <v>0</v>
      </c>
      <c r="L86" s="7">
        <f>SUMIFS(GQList,GIList,Table_ExternalData_1[[#This Row],[Item_key]],GDList,Table_ExternalData_1[[#Headers],[7]])</f>
        <v>0</v>
      </c>
      <c r="M86" s="7">
        <f>SUMIFS(GQList,GIList,Table_ExternalData_1[[#This Row],[Item_key]],GDList,Table_ExternalData_1[[#Headers],[8]])</f>
        <v>0</v>
      </c>
      <c r="N86" s="7">
        <f>SUMIFS(GQList,GIList,Table_ExternalData_1[[#This Row],[Item_key]],GDList,Table_ExternalData_1[[#Headers],[9]])</f>
        <v>0</v>
      </c>
      <c r="O86" s="7">
        <f>SUMIFS(GQList,GIList,Table_ExternalData_1[[#This Row],[Item_key]],GDList,Table_ExternalData_1[[#Headers],[10]])</f>
        <v>0</v>
      </c>
      <c r="P86" s="7">
        <f>SUMIFS(GQList,GIList,Table_ExternalData_1[[#This Row],[Item_key]],GDList,Table_ExternalData_1[[#Headers],[11]])</f>
        <v>0</v>
      </c>
      <c r="Q86" s="7">
        <f>SUMIFS(GQList,GIList,Table_ExternalData_1[[#This Row],[Item_key]],GDList,Table_ExternalData_1[[#Headers],[12]])</f>
        <v>0</v>
      </c>
      <c r="R86" s="7">
        <f>SUMIFS(GQList,GIList,Table_ExternalData_1[[#This Row],[Item_key]],GDList,Table_ExternalData_1[[#Headers],[13]])</f>
        <v>0</v>
      </c>
      <c r="S86" s="7">
        <f>SUMIFS(GQList,GIList,Table_ExternalData_1[[#This Row],[Item_key]],GDList,Table_ExternalData_1[[#Headers],[14]])</f>
        <v>0</v>
      </c>
      <c r="T86" s="7">
        <f>SUMIFS(GQList,GIList,Table_ExternalData_1[[#This Row],[Item_key]],GDList,Table_ExternalData_1[[#Headers],[15]])</f>
        <v>0</v>
      </c>
      <c r="U86" s="7">
        <f>SUMIFS(GQList,GIList,Table_ExternalData_1[[#This Row],[Item_key]],GDList,Table_ExternalData_1[[#Headers],[16]])</f>
        <v>0</v>
      </c>
      <c r="V86" s="7">
        <f>SUMIFS(GQList,GIList,Table_ExternalData_1[[#This Row],[Item_key]],GDList,Table_ExternalData_1[[#Headers],[17]])</f>
        <v>0</v>
      </c>
      <c r="W86" s="7">
        <f>SUMIFS(GQList,GIList,Table_ExternalData_1[[#This Row],[Item_key]],GDList,Table_ExternalData_1[[#Headers],[18]])</f>
        <v>0</v>
      </c>
      <c r="X86" s="7">
        <f>SUMIFS(GQList,GIList,Table_ExternalData_1[[#This Row],[Item_key]],GDList,Table_ExternalData_1[[#Headers],[19]])</f>
        <v>0</v>
      </c>
      <c r="Y86" s="7">
        <f>SUMIFS(GQList,GIList,Table_ExternalData_1[[#This Row],[Item_key]],GDList,Table_ExternalData_1[[#Headers],[20]])</f>
        <v>600</v>
      </c>
      <c r="Z86" s="7">
        <f>SUMIFS(GQList,GIList,Table_ExternalData_1[[#This Row],[Item_key]],GDList,Table_ExternalData_1[[#Headers],[21]])</f>
        <v>0</v>
      </c>
      <c r="AA86" s="7">
        <f>SUMIFS(GQList,GIList,Table_ExternalData_1[[#This Row],[Item_key]],GDList,Table_ExternalData_1[[#Headers],[22]])</f>
        <v>0</v>
      </c>
      <c r="AB86" s="7">
        <f>SUMIFS(GQList,GIList,Table_ExternalData_1[[#This Row],[Item_key]],GDList,Table_ExternalData_1[[#Headers],[23]])</f>
        <v>0</v>
      </c>
      <c r="AC86" s="7">
        <f>SUMIFS(GQList,GIList,Table_ExternalData_1[[#This Row],[Item_key]],GDList,Table_ExternalData_1[[#Headers],[24]])</f>
        <v>0</v>
      </c>
      <c r="AD86" s="7">
        <f>SUMIFS(GQList,GIList,Table_ExternalData_1[[#This Row],[Item_key]],GDList,Table_ExternalData_1[[#Headers],[25]])</f>
        <v>0</v>
      </c>
      <c r="AE86" s="7">
        <f>SUMIFS(GQList,GIList,Table_ExternalData_1[[#This Row],[Item_key]],GDList,Table_ExternalData_1[[#Headers],[26]])</f>
        <v>0</v>
      </c>
      <c r="AF86" s="7">
        <f>SUMIFS(GQList,GIList,Table_ExternalData_1[[#This Row],[Item_key]],GDList,Table_ExternalData_1[[#Headers],[27]])</f>
        <v>0</v>
      </c>
      <c r="AG86" s="7">
        <f>SUMIFS(GQList,GIList,Table_ExternalData_1[[#This Row],[Item_key]],GDList,Table_ExternalData_1[[#Headers],[28]])</f>
        <v>0</v>
      </c>
      <c r="AH86" s="7">
        <f>SUMIFS(GQList,GIList,Table_ExternalData_1[[#This Row],[Item_key]],GDList,Table_ExternalData_1[[#Headers],[29]])</f>
        <v>0</v>
      </c>
      <c r="AI86" s="7">
        <f>SUMIFS(GQList,GIList,Table_ExternalData_1[[#This Row],[Item_key]],GDList,Table_ExternalData_1[[#Headers],[30]])</f>
        <v>0</v>
      </c>
      <c r="AJ86" s="7">
        <f>SUMIFS(GQList,GIList,Table_ExternalData_1[[#This Row],[Item_key]],GDList,Table_ExternalData_1[[#Headers],[31]])</f>
        <v>0</v>
      </c>
      <c r="AK86" s="7">
        <f>SUM(Table_ExternalData_1[[#This Row],[1]:[31]])</f>
        <v>600</v>
      </c>
    </row>
    <row r="87" spans="1:37" ht="24" hidden="1">
      <c r="A87" s="3" t="s">
        <v>1838</v>
      </c>
      <c r="B87" s="3" t="s">
        <v>1774</v>
      </c>
      <c r="C87" s="3" t="s">
        <v>1872</v>
      </c>
      <c r="D87" s="3" t="s">
        <v>1873</v>
      </c>
      <c r="E87" s="6" t="s">
        <v>2021</v>
      </c>
      <c r="F87" s="7">
        <f>SUMIFS(GQList,GIList,Table_ExternalData_1[[#This Row],[Item_key]],GDList,Table_ExternalData_1[[#Headers],[1]])</f>
        <v>0</v>
      </c>
      <c r="G87" s="7">
        <f>SUMIFS(GQList,GIList,Table_ExternalData_1[[#This Row],[Item_key]],GDList,Table_ExternalData_1[[#Headers],[2]])</f>
        <v>0</v>
      </c>
      <c r="H87" s="7">
        <f>SUMIFS(GQList,GIList,Table_ExternalData_1[[#This Row],[Item_key]],GDList,Table_ExternalData_1[[#Headers],[3]])</f>
        <v>0</v>
      </c>
      <c r="I87" s="7">
        <f>SUMIFS(GQList,GIList,Table_ExternalData_1[[#This Row],[Item_key]],GDList,Table_ExternalData_1[[#Headers],[4]])</f>
        <v>0</v>
      </c>
      <c r="J87" s="7">
        <f>SUMIFS(GQList,GIList,Table_ExternalData_1[[#This Row],[Item_key]],GDList,Table_ExternalData_1[[#Headers],[5]])</f>
        <v>0</v>
      </c>
      <c r="K87" s="7">
        <f>SUMIFS(GQList,GIList,Table_ExternalData_1[[#This Row],[Item_key]],GDList,Table_ExternalData_1[[#Headers],[6]])</f>
        <v>0</v>
      </c>
      <c r="L87" s="7">
        <f>SUMIFS(GQList,GIList,Table_ExternalData_1[[#This Row],[Item_key]],GDList,Table_ExternalData_1[[#Headers],[7]])</f>
        <v>0</v>
      </c>
      <c r="M87" s="7">
        <f>SUMIFS(GQList,GIList,Table_ExternalData_1[[#This Row],[Item_key]],GDList,Table_ExternalData_1[[#Headers],[8]])</f>
        <v>0</v>
      </c>
      <c r="N87" s="7">
        <f>SUMIFS(GQList,GIList,Table_ExternalData_1[[#This Row],[Item_key]],GDList,Table_ExternalData_1[[#Headers],[9]])</f>
        <v>0</v>
      </c>
      <c r="O87" s="7">
        <f>SUMIFS(GQList,GIList,Table_ExternalData_1[[#This Row],[Item_key]],GDList,Table_ExternalData_1[[#Headers],[10]])</f>
        <v>0</v>
      </c>
      <c r="P87" s="7">
        <f>SUMIFS(GQList,GIList,Table_ExternalData_1[[#This Row],[Item_key]],GDList,Table_ExternalData_1[[#Headers],[11]])</f>
        <v>0</v>
      </c>
      <c r="Q87" s="7">
        <f>SUMIFS(GQList,GIList,Table_ExternalData_1[[#This Row],[Item_key]],GDList,Table_ExternalData_1[[#Headers],[12]])</f>
        <v>0</v>
      </c>
      <c r="R87" s="7">
        <f>SUMIFS(GQList,GIList,Table_ExternalData_1[[#This Row],[Item_key]],GDList,Table_ExternalData_1[[#Headers],[13]])</f>
        <v>0</v>
      </c>
      <c r="S87" s="7">
        <f>SUMIFS(GQList,GIList,Table_ExternalData_1[[#This Row],[Item_key]],GDList,Table_ExternalData_1[[#Headers],[14]])</f>
        <v>0</v>
      </c>
      <c r="T87" s="7">
        <f>SUMIFS(GQList,GIList,Table_ExternalData_1[[#This Row],[Item_key]],GDList,Table_ExternalData_1[[#Headers],[15]])</f>
        <v>0</v>
      </c>
      <c r="U87" s="7">
        <f>SUMIFS(GQList,GIList,Table_ExternalData_1[[#This Row],[Item_key]],GDList,Table_ExternalData_1[[#Headers],[16]])</f>
        <v>0</v>
      </c>
      <c r="V87" s="7">
        <f>SUMIFS(GQList,GIList,Table_ExternalData_1[[#This Row],[Item_key]],GDList,Table_ExternalData_1[[#Headers],[17]])</f>
        <v>0</v>
      </c>
      <c r="W87" s="7">
        <f>SUMIFS(GQList,GIList,Table_ExternalData_1[[#This Row],[Item_key]],GDList,Table_ExternalData_1[[#Headers],[18]])</f>
        <v>0</v>
      </c>
      <c r="X87" s="7">
        <f>SUMIFS(GQList,GIList,Table_ExternalData_1[[#This Row],[Item_key]],GDList,Table_ExternalData_1[[#Headers],[19]])</f>
        <v>0</v>
      </c>
      <c r="Y87" s="7">
        <f>SUMIFS(GQList,GIList,Table_ExternalData_1[[#This Row],[Item_key]],GDList,Table_ExternalData_1[[#Headers],[20]])</f>
        <v>700</v>
      </c>
      <c r="Z87" s="7">
        <f>SUMIFS(GQList,GIList,Table_ExternalData_1[[#This Row],[Item_key]],GDList,Table_ExternalData_1[[#Headers],[21]])</f>
        <v>0</v>
      </c>
      <c r="AA87" s="7">
        <f>SUMIFS(GQList,GIList,Table_ExternalData_1[[#This Row],[Item_key]],GDList,Table_ExternalData_1[[#Headers],[22]])</f>
        <v>0</v>
      </c>
      <c r="AB87" s="7">
        <f>SUMIFS(GQList,GIList,Table_ExternalData_1[[#This Row],[Item_key]],GDList,Table_ExternalData_1[[#Headers],[23]])</f>
        <v>0</v>
      </c>
      <c r="AC87" s="7">
        <f>SUMIFS(GQList,GIList,Table_ExternalData_1[[#This Row],[Item_key]],GDList,Table_ExternalData_1[[#Headers],[24]])</f>
        <v>0</v>
      </c>
      <c r="AD87" s="7">
        <f>SUMIFS(GQList,GIList,Table_ExternalData_1[[#This Row],[Item_key]],GDList,Table_ExternalData_1[[#Headers],[25]])</f>
        <v>0</v>
      </c>
      <c r="AE87" s="7">
        <f>SUMIFS(GQList,GIList,Table_ExternalData_1[[#This Row],[Item_key]],GDList,Table_ExternalData_1[[#Headers],[26]])</f>
        <v>0</v>
      </c>
      <c r="AF87" s="7">
        <f>SUMIFS(GQList,GIList,Table_ExternalData_1[[#This Row],[Item_key]],GDList,Table_ExternalData_1[[#Headers],[27]])</f>
        <v>0</v>
      </c>
      <c r="AG87" s="7">
        <f>SUMIFS(GQList,GIList,Table_ExternalData_1[[#This Row],[Item_key]],GDList,Table_ExternalData_1[[#Headers],[28]])</f>
        <v>0</v>
      </c>
      <c r="AH87" s="7">
        <f>SUMIFS(GQList,GIList,Table_ExternalData_1[[#This Row],[Item_key]],GDList,Table_ExternalData_1[[#Headers],[29]])</f>
        <v>0</v>
      </c>
      <c r="AI87" s="7">
        <f>SUMIFS(GQList,GIList,Table_ExternalData_1[[#This Row],[Item_key]],GDList,Table_ExternalData_1[[#Headers],[30]])</f>
        <v>0</v>
      </c>
      <c r="AJ87" s="7">
        <f>SUMIFS(GQList,GIList,Table_ExternalData_1[[#This Row],[Item_key]],GDList,Table_ExternalData_1[[#Headers],[31]])</f>
        <v>0</v>
      </c>
      <c r="AK87" s="7">
        <f>SUM(Table_ExternalData_1[[#This Row],[1]:[31]])</f>
        <v>700</v>
      </c>
    </row>
    <row r="88" spans="1:37" ht="24" hidden="1">
      <c r="A88" s="3" t="s">
        <v>1838</v>
      </c>
      <c r="B88" s="3" t="s">
        <v>1775</v>
      </c>
      <c r="C88" s="3" t="s">
        <v>1874</v>
      </c>
      <c r="D88" s="3" t="s">
        <v>1875</v>
      </c>
      <c r="E88" s="6" t="s">
        <v>2021</v>
      </c>
      <c r="F88" s="7">
        <f>SUMIFS(GQList,GIList,Table_ExternalData_1[[#This Row],[Item_key]],GDList,Table_ExternalData_1[[#Headers],[1]])</f>
        <v>0</v>
      </c>
      <c r="G88" s="7">
        <f>SUMIFS(GQList,GIList,Table_ExternalData_1[[#This Row],[Item_key]],GDList,Table_ExternalData_1[[#Headers],[2]])</f>
        <v>0</v>
      </c>
      <c r="H88" s="7">
        <f>SUMIFS(GQList,GIList,Table_ExternalData_1[[#This Row],[Item_key]],GDList,Table_ExternalData_1[[#Headers],[3]])</f>
        <v>0</v>
      </c>
      <c r="I88" s="7">
        <f>SUMIFS(GQList,GIList,Table_ExternalData_1[[#This Row],[Item_key]],GDList,Table_ExternalData_1[[#Headers],[4]])</f>
        <v>0</v>
      </c>
      <c r="J88" s="7">
        <f>SUMIFS(GQList,GIList,Table_ExternalData_1[[#This Row],[Item_key]],GDList,Table_ExternalData_1[[#Headers],[5]])</f>
        <v>0</v>
      </c>
      <c r="K88" s="7">
        <f>SUMIFS(GQList,GIList,Table_ExternalData_1[[#This Row],[Item_key]],GDList,Table_ExternalData_1[[#Headers],[6]])</f>
        <v>0</v>
      </c>
      <c r="L88" s="7">
        <f>SUMIFS(GQList,GIList,Table_ExternalData_1[[#This Row],[Item_key]],GDList,Table_ExternalData_1[[#Headers],[7]])</f>
        <v>0</v>
      </c>
      <c r="M88" s="7">
        <f>SUMIFS(GQList,GIList,Table_ExternalData_1[[#This Row],[Item_key]],GDList,Table_ExternalData_1[[#Headers],[8]])</f>
        <v>0</v>
      </c>
      <c r="N88" s="7">
        <f>SUMIFS(GQList,GIList,Table_ExternalData_1[[#This Row],[Item_key]],GDList,Table_ExternalData_1[[#Headers],[9]])</f>
        <v>0</v>
      </c>
      <c r="O88" s="7">
        <f>SUMIFS(GQList,GIList,Table_ExternalData_1[[#This Row],[Item_key]],GDList,Table_ExternalData_1[[#Headers],[10]])</f>
        <v>0</v>
      </c>
      <c r="P88" s="7">
        <f>SUMIFS(GQList,GIList,Table_ExternalData_1[[#This Row],[Item_key]],GDList,Table_ExternalData_1[[#Headers],[11]])</f>
        <v>0</v>
      </c>
      <c r="Q88" s="7">
        <f>SUMIFS(GQList,GIList,Table_ExternalData_1[[#This Row],[Item_key]],GDList,Table_ExternalData_1[[#Headers],[12]])</f>
        <v>0</v>
      </c>
      <c r="R88" s="7">
        <f>SUMIFS(GQList,GIList,Table_ExternalData_1[[#This Row],[Item_key]],GDList,Table_ExternalData_1[[#Headers],[13]])</f>
        <v>0</v>
      </c>
      <c r="S88" s="7">
        <f>SUMIFS(GQList,GIList,Table_ExternalData_1[[#This Row],[Item_key]],GDList,Table_ExternalData_1[[#Headers],[14]])</f>
        <v>0</v>
      </c>
      <c r="T88" s="7">
        <f>SUMIFS(GQList,GIList,Table_ExternalData_1[[#This Row],[Item_key]],GDList,Table_ExternalData_1[[#Headers],[15]])</f>
        <v>0</v>
      </c>
      <c r="U88" s="7">
        <f>SUMIFS(GQList,GIList,Table_ExternalData_1[[#This Row],[Item_key]],GDList,Table_ExternalData_1[[#Headers],[16]])</f>
        <v>0</v>
      </c>
      <c r="V88" s="7">
        <f>SUMIFS(GQList,GIList,Table_ExternalData_1[[#This Row],[Item_key]],GDList,Table_ExternalData_1[[#Headers],[17]])</f>
        <v>0</v>
      </c>
      <c r="W88" s="7">
        <f>SUMIFS(GQList,GIList,Table_ExternalData_1[[#This Row],[Item_key]],GDList,Table_ExternalData_1[[#Headers],[18]])</f>
        <v>0</v>
      </c>
      <c r="X88" s="7">
        <f>SUMIFS(GQList,GIList,Table_ExternalData_1[[#This Row],[Item_key]],GDList,Table_ExternalData_1[[#Headers],[19]])</f>
        <v>0</v>
      </c>
      <c r="Y88" s="7">
        <f>SUMIFS(GQList,GIList,Table_ExternalData_1[[#This Row],[Item_key]],GDList,Table_ExternalData_1[[#Headers],[20]])</f>
        <v>600</v>
      </c>
      <c r="Z88" s="7">
        <f>SUMIFS(GQList,GIList,Table_ExternalData_1[[#This Row],[Item_key]],GDList,Table_ExternalData_1[[#Headers],[21]])</f>
        <v>0</v>
      </c>
      <c r="AA88" s="7">
        <f>SUMIFS(GQList,GIList,Table_ExternalData_1[[#This Row],[Item_key]],GDList,Table_ExternalData_1[[#Headers],[22]])</f>
        <v>0</v>
      </c>
      <c r="AB88" s="7">
        <f>SUMIFS(GQList,GIList,Table_ExternalData_1[[#This Row],[Item_key]],GDList,Table_ExternalData_1[[#Headers],[23]])</f>
        <v>0</v>
      </c>
      <c r="AC88" s="7">
        <f>SUMIFS(GQList,GIList,Table_ExternalData_1[[#This Row],[Item_key]],GDList,Table_ExternalData_1[[#Headers],[24]])</f>
        <v>0</v>
      </c>
      <c r="AD88" s="7">
        <f>SUMIFS(GQList,GIList,Table_ExternalData_1[[#This Row],[Item_key]],GDList,Table_ExternalData_1[[#Headers],[25]])</f>
        <v>0</v>
      </c>
      <c r="AE88" s="7">
        <f>SUMIFS(GQList,GIList,Table_ExternalData_1[[#This Row],[Item_key]],GDList,Table_ExternalData_1[[#Headers],[26]])</f>
        <v>0</v>
      </c>
      <c r="AF88" s="7">
        <f>SUMIFS(GQList,GIList,Table_ExternalData_1[[#This Row],[Item_key]],GDList,Table_ExternalData_1[[#Headers],[27]])</f>
        <v>0</v>
      </c>
      <c r="AG88" s="7">
        <f>SUMIFS(GQList,GIList,Table_ExternalData_1[[#This Row],[Item_key]],GDList,Table_ExternalData_1[[#Headers],[28]])</f>
        <v>0</v>
      </c>
      <c r="AH88" s="7">
        <f>SUMIFS(GQList,GIList,Table_ExternalData_1[[#This Row],[Item_key]],GDList,Table_ExternalData_1[[#Headers],[29]])</f>
        <v>0</v>
      </c>
      <c r="AI88" s="7">
        <f>SUMIFS(GQList,GIList,Table_ExternalData_1[[#This Row],[Item_key]],GDList,Table_ExternalData_1[[#Headers],[30]])</f>
        <v>0</v>
      </c>
      <c r="AJ88" s="7">
        <f>SUMIFS(GQList,GIList,Table_ExternalData_1[[#This Row],[Item_key]],GDList,Table_ExternalData_1[[#Headers],[31]])</f>
        <v>0</v>
      </c>
      <c r="AK88" s="7">
        <f>SUM(Table_ExternalData_1[[#This Row],[1]:[31]])</f>
        <v>600</v>
      </c>
    </row>
    <row r="89" spans="1:37" ht="24" hidden="1">
      <c r="A89" s="3" t="s">
        <v>1838</v>
      </c>
      <c r="B89" s="3" t="s">
        <v>1776</v>
      </c>
      <c r="C89" s="3" t="s">
        <v>1876</v>
      </c>
      <c r="D89" s="3" t="s">
        <v>1877</v>
      </c>
      <c r="E89" s="6" t="s">
        <v>2021</v>
      </c>
      <c r="F89" s="7">
        <f>SUMIFS(GQList,GIList,Table_ExternalData_1[[#This Row],[Item_key]],GDList,Table_ExternalData_1[[#Headers],[1]])</f>
        <v>0</v>
      </c>
      <c r="G89" s="7">
        <f>SUMIFS(GQList,GIList,Table_ExternalData_1[[#This Row],[Item_key]],GDList,Table_ExternalData_1[[#Headers],[2]])</f>
        <v>0</v>
      </c>
      <c r="H89" s="7">
        <f>SUMIFS(GQList,GIList,Table_ExternalData_1[[#This Row],[Item_key]],GDList,Table_ExternalData_1[[#Headers],[3]])</f>
        <v>0</v>
      </c>
      <c r="I89" s="7">
        <f>SUMIFS(GQList,GIList,Table_ExternalData_1[[#This Row],[Item_key]],GDList,Table_ExternalData_1[[#Headers],[4]])</f>
        <v>0</v>
      </c>
      <c r="J89" s="7">
        <f>SUMIFS(GQList,GIList,Table_ExternalData_1[[#This Row],[Item_key]],GDList,Table_ExternalData_1[[#Headers],[5]])</f>
        <v>0</v>
      </c>
      <c r="K89" s="7">
        <f>SUMIFS(GQList,GIList,Table_ExternalData_1[[#This Row],[Item_key]],GDList,Table_ExternalData_1[[#Headers],[6]])</f>
        <v>0</v>
      </c>
      <c r="L89" s="7">
        <f>SUMIFS(GQList,GIList,Table_ExternalData_1[[#This Row],[Item_key]],GDList,Table_ExternalData_1[[#Headers],[7]])</f>
        <v>0</v>
      </c>
      <c r="M89" s="7">
        <f>SUMIFS(GQList,GIList,Table_ExternalData_1[[#This Row],[Item_key]],GDList,Table_ExternalData_1[[#Headers],[8]])</f>
        <v>0</v>
      </c>
      <c r="N89" s="7">
        <f>SUMIFS(GQList,GIList,Table_ExternalData_1[[#This Row],[Item_key]],GDList,Table_ExternalData_1[[#Headers],[9]])</f>
        <v>0</v>
      </c>
      <c r="O89" s="7">
        <f>SUMIFS(GQList,GIList,Table_ExternalData_1[[#This Row],[Item_key]],GDList,Table_ExternalData_1[[#Headers],[10]])</f>
        <v>0</v>
      </c>
      <c r="P89" s="7">
        <f>SUMIFS(GQList,GIList,Table_ExternalData_1[[#This Row],[Item_key]],GDList,Table_ExternalData_1[[#Headers],[11]])</f>
        <v>0</v>
      </c>
      <c r="Q89" s="7">
        <f>SUMIFS(GQList,GIList,Table_ExternalData_1[[#This Row],[Item_key]],GDList,Table_ExternalData_1[[#Headers],[12]])</f>
        <v>0</v>
      </c>
      <c r="R89" s="7">
        <f>SUMIFS(GQList,GIList,Table_ExternalData_1[[#This Row],[Item_key]],GDList,Table_ExternalData_1[[#Headers],[13]])</f>
        <v>0</v>
      </c>
      <c r="S89" s="7">
        <f>SUMIFS(GQList,GIList,Table_ExternalData_1[[#This Row],[Item_key]],GDList,Table_ExternalData_1[[#Headers],[14]])</f>
        <v>0</v>
      </c>
      <c r="T89" s="7">
        <f>SUMIFS(GQList,GIList,Table_ExternalData_1[[#This Row],[Item_key]],GDList,Table_ExternalData_1[[#Headers],[15]])</f>
        <v>0</v>
      </c>
      <c r="U89" s="7">
        <f>SUMIFS(GQList,GIList,Table_ExternalData_1[[#This Row],[Item_key]],GDList,Table_ExternalData_1[[#Headers],[16]])</f>
        <v>0</v>
      </c>
      <c r="V89" s="7">
        <f>SUMIFS(GQList,GIList,Table_ExternalData_1[[#This Row],[Item_key]],GDList,Table_ExternalData_1[[#Headers],[17]])</f>
        <v>0</v>
      </c>
      <c r="W89" s="7">
        <f>SUMIFS(GQList,GIList,Table_ExternalData_1[[#This Row],[Item_key]],GDList,Table_ExternalData_1[[#Headers],[18]])</f>
        <v>0</v>
      </c>
      <c r="X89" s="7">
        <f>SUMIFS(GQList,GIList,Table_ExternalData_1[[#This Row],[Item_key]],GDList,Table_ExternalData_1[[#Headers],[19]])</f>
        <v>0</v>
      </c>
      <c r="Y89" s="7">
        <f>SUMIFS(GQList,GIList,Table_ExternalData_1[[#This Row],[Item_key]],GDList,Table_ExternalData_1[[#Headers],[20]])</f>
        <v>2887</v>
      </c>
      <c r="Z89" s="7">
        <f>SUMIFS(GQList,GIList,Table_ExternalData_1[[#This Row],[Item_key]],GDList,Table_ExternalData_1[[#Headers],[21]])</f>
        <v>0</v>
      </c>
      <c r="AA89" s="7">
        <f>SUMIFS(GQList,GIList,Table_ExternalData_1[[#This Row],[Item_key]],GDList,Table_ExternalData_1[[#Headers],[22]])</f>
        <v>0</v>
      </c>
      <c r="AB89" s="7">
        <f>SUMIFS(GQList,GIList,Table_ExternalData_1[[#This Row],[Item_key]],GDList,Table_ExternalData_1[[#Headers],[23]])</f>
        <v>0</v>
      </c>
      <c r="AC89" s="7">
        <f>SUMIFS(GQList,GIList,Table_ExternalData_1[[#This Row],[Item_key]],GDList,Table_ExternalData_1[[#Headers],[24]])</f>
        <v>0</v>
      </c>
      <c r="AD89" s="7">
        <f>SUMIFS(GQList,GIList,Table_ExternalData_1[[#This Row],[Item_key]],GDList,Table_ExternalData_1[[#Headers],[25]])</f>
        <v>0</v>
      </c>
      <c r="AE89" s="7">
        <f>SUMIFS(GQList,GIList,Table_ExternalData_1[[#This Row],[Item_key]],GDList,Table_ExternalData_1[[#Headers],[26]])</f>
        <v>0</v>
      </c>
      <c r="AF89" s="7">
        <f>SUMIFS(GQList,GIList,Table_ExternalData_1[[#This Row],[Item_key]],GDList,Table_ExternalData_1[[#Headers],[27]])</f>
        <v>0</v>
      </c>
      <c r="AG89" s="7">
        <f>SUMIFS(GQList,GIList,Table_ExternalData_1[[#This Row],[Item_key]],GDList,Table_ExternalData_1[[#Headers],[28]])</f>
        <v>0</v>
      </c>
      <c r="AH89" s="7">
        <f>SUMIFS(GQList,GIList,Table_ExternalData_1[[#This Row],[Item_key]],GDList,Table_ExternalData_1[[#Headers],[29]])</f>
        <v>0</v>
      </c>
      <c r="AI89" s="7">
        <f>SUMIFS(GQList,GIList,Table_ExternalData_1[[#This Row],[Item_key]],GDList,Table_ExternalData_1[[#Headers],[30]])</f>
        <v>0</v>
      </c>
      <c r="AJ89" s="7">
        <f>SUMIFS(GQList,GIList,Table_ExternalData_1[[#This Row],[Item_key]],GDList,Table_ExternalData_1[[#Headers],[31]])</f>
        <v>0</v>
      </c>
      <c r="AK89" s="7">
        <f>SUM(Table_ExternalData_1[[#This Row],[1]:[31]])</f>
        <v>2887</v>
      </c>
    </row>
    <row r="90" spans="1:37" ht="24" hidden="1">
      <c r="A90" s="3" t="s">
        <v>1838</v>
      </c>
      <c r="B90" s="3" t="s">
        <v>1740</v>
      </c>
      <c r="C90" s="3" t="s">
        <v>1878</v>
      </c>
      <c r="D90" s="3" t="s">
        <v>1879</v>
      </c>
      <c r="E90" s="6" t="s">
        <v>2021</v>
      </c>
      <c r="F90" s="7">
        <f>SUMIFS(GQList,GIList,Table_ExternalData_1[[#This Row],[Item_key]],GDList,Table_ExternalData_1[[#Headers],[1]])</f>
        <v>0</v>
      </c>
      <c r="G90" s="7">
        <f>SUMIFS(GQList,GIList,Table_ExternalData_1[[#This Row],[Item_key]],GDList,Table_ExternalData_1[[#Headers],[2]])</f>
        <v>0</v>
      </c>
      <c r="H90" s="7">
        <f>SUMIFS(GQList,GIList,Table_ExternalData_1[[#This Row],[Item_key]],GDList,Table_ExternalData_1[[#Headers],[3]])</f>
        <v>0</v>
      </c>
      <c r="I90" s="7">
        <f>SUMIFS(GQList,GIList,Table_ExternalData_1[[#This Row],[Item_key]],GDList,Table_ExternalData_1[[#Headers],[4]])</f>
        <v>0</v>
      </c>
      <c r="J90" s="7">
        <f>SUMIFS(GQList,GIList,Table_ExternalData_1[[#This Row],[Item_key]],GDList,Table_ExternalData_1[[#Headers],[5]])</f>
        <v>0</v>
      </c>
      <c r="K90" s="7">
        <f>SUMIFS(GQList,GIList,Table_ExternalData_1[[#This Row],[Item_key]],GDList,Table_ExternalData_1[[#Headers],[6]])</f>
        <v>4000</v>
      </c>
      <c r="L90" s="7">
        <f>SUMIFS(GQList,GIList,Table_ExternalData_1[[#This Row],[Item_key]],GDList,Table_ExternalData_1[[#Headers],[7]])</f>
        <v>0</v>
      </c>
      <c r="M90" s="7">
        <f>SUMIFS(GQList,GIList,Table_ExternalData_1[[#This Row],[Item_key]],GDList,Table_ExternalData_1[[#Headers],[8]])</f>
        <v>0</v>
      </c>
      <c r="N90" s="7">
        <f>SUMIFS(GQList,GIList,Table_ExternalData_1[[#This Row],[Item_key]],GDList,Table_ExternalData_1[[#Headers],[9]])</f>
        <v>0</v>
      </c>
      <c r="O90" s="7">
        <f>SUMIFS(GQList,GIList,Table_ExternalData_1[[#This Row],[Item_key]],GDList,Table_ExternalData_1[[#Headers],[10]])</f>
        <v>0</v>
      </c>
      <c r="P90" s="7">
        <f>SUMIFS(GQList,GIList,Table_ExternalData_1[[#This Row],[Item_key]],GDList,Table_ExternalData_1[[#Headers],[11]])</f>
        <v>0</v>
      </c>
      <c r="Q90" s="7">
        <f>SUMIFS(GQList,GIList,Table_ExternalData_1[[#This Row],[Item_key]],GDList,Table_ExternalData_1[[#Headers],[12]])</f>
        <v>0</v>
      </c>
      <c r="R90" s="7">
        <f>SUMIFS(GQList,GIList,Table_ExternalData_1[[#This Row],[Item_key]],GDList,Table_ExternalData_1[[#Headers],[13]])</f>
        <v>0</v>
      </c>
      <c r="S90" s="7">
        <f>SUMIFS(GQList,GIList,Table_ExternalData_1[[#This Row],[Item_key]],GDList,Table_ExternalData_1[[#Headers],[14]])</f>
        <v>4500</v>
      </c>
      <c r="T90" s="7">
        <f>SUMIFS(GQList,GIList,Table_ExternalData_1[[#This Row],[Item_key]],GDList,Table_ExternalData_1[[#Headers],[15]])</f>
        <v>0</v>
      </c>
      <c r="U90" s="7">
        <f>SUMIFS(GQList,GIList,Table_ExternalData_1[[#This Row],[Item_key]],GDList,Table_ExternalData_1[[#Headers],[16]])</f>
        <v>0</v>
      </c>
      <c r="V90" s="7">
        <f>SUMIFS(GQList,GIList,Table_ExternalData_1[[#This Row],[Item_key]],GDList,Table_ExternalData_1[[#Headers],[17]])</f>
        <v>0</v>
      </c>
      <c r="W90" s="7">
        <f>SUMIFS(GQList,GIList,Table_ExternalData_1[[#This Row],[Item_key]],GDList,Table_ExternalData_1[[#Headers],[18]])</f>
        <v>0</v>
      </c>
      <c r="X90" s="7">
        <f>SUMIFS(GQList,GIList,Table_ExternalData_1[[#This Row],[Item_key]],GDList,Table_ExternalData_1[[#Headers],[19]])</f>
        <v>0</v>
      </c>
      <c r="Y90" s="7">
        <f>SUMIFS(GQList,GIList,Table_ExternalData_1[[#This Row],[Item_key]],GDList,Table_ExternalData_1[[#Headers],[20]])</f>
        <v>0</v>
      </c>
      <c r="Z90" s="7">
        <f>SUMIFS(GQList,GIList,Table_ExternalData_1[[#This Row],[Item_key]],GDList,Table_ExternalData_1[[#Headers],[21]])</f>
        <v>0</v>
      </c>
      <c r="AA90" s="7">
        <f>SUMIFS(GQList,GIList,Table_ExternalData_1[[#This Row],[Item_key]],GDList,Table_ExternalData_1[[#Headers],[22]])</f>
        <v>0</v>
      </c>
      <c r="AB90" s="7">
        <f>SUMIFS(GQList,GIList,Table_ExternalData_1[[#This Row],[Item_key]],GDList,Table_ExternalData_1[[#Headers],[23]])</f>
        <v>0</v>
      </c>
      <c r="AC90" s="7">
        <f>SUMIFS(GQList,GIList,Table_ExternalData_1[[#This Row],[Item_key]],GDList,Table_ExternalData_1[[#Headers],[24]])</f>
        <v>0</v>
      </c>
      <c r="AD90" s="7">
        <f>SUMIFS(GQList,GIList,Table_ExternalData_1[[#This Row],[Item_key]],GDList,Table_ExternalData_1[[#Headers],[25]])</f>
        <v>0</v>
      </c>
      <c r="AE90" s="7">
        <f>SUMIFS(GQList,GIList,Table_ExternalData_1[[#This Row],[Item_key]],GDList,Table_ExternalData_1[[#Headers],[26]])</f>
        <v>0</v>
      </c>
      <c r="AF90" s="7">
        <f>SUMIFS(GQList,GIList,Table_ExternalData_1[[#This Row],[Item_key]],GDList,Table_ExternalData_1[[#Headers],[27]])</f>
        <v>0</v>
      </c>
      <c r="AG90" s="7">
        <f>SUMIFS(GQList,GIList,Table_ExternalData_1[[#This Row],[Item_key]],GDList,Table_ExternalData_1[[#Headers],[28]])</f>
        <v>0</v>
      </c>
      <c r="AH90" s="7">
        <f>SUMIFS(GQList,GIList,Table_ExternalData_1[[#This Row],[Item_key]],GDList,Table_ExternalData_1[[#Headers],[29]])</f>
        <v>0</v>
      </c>
      <c r="AI90" s="7">
        <f>SUMIFS(GQList,GIList,Table_ExternalData_1[[#This Row],[Item_key]],GDList,Table_ExternalData_1[[#Headers],[30]])</f>
        <v>0</v>
      </c>
      <c r="AJ90" s="7">
        <f>SUMIFS(GQList,GIList,Table_ExternalData_1[[#This Row],[Item_key]],GDList,Table_ExternalData_1[[#Headers],[31]])</f>
        <v>0</v>
      </c>
      <c r="AK90" s="7">
        <f>SUM(Table_ExternalData_1[[#This Row],[1]:[31]])</f>
        <v>8500</v>
      </c>
    </row>
    <row r="91" spans="1:37" ht="24" hidden="1">
      <c r="A91" s="3" t="s">
        <v>1838</v>
      </c>
      <c r="B91" s="3" t="s">
        <v>1777</v>
      </c>
      <c r="C91" s="3" t="s">
        <v>1880</v>
      </c>
      <c r="D91" s="3" t="s">
        <v>915</v>
      </c>
      <c r="E91" s="6" t="s">
        <v>2021</v>
      </c>
      <c r="F91" s="7">
        <f>SUMIFS(GQList,GIList,Table_ExternalData_1[[#This Row],[Item_key]],GDList,Table_ExternalData_1[[#Headers],[1]])</f>
        <v>0</v>
      </c>
      <c r="G91" s="7">
        <f>SUMIFS(GQList,GIList,Table_ExternalData_1[[#This Row],[Item_key]],GDList,Table_ExternalData_1[[#Headers],[2]])</f>
        <v>0</v>
      </c>
      <c r="H91" s="7">
        <f>SUMIFS(GQList,GIList,Table_ExternalData_1[[#This Row],[Item_key]],GDList,Table_ExternalData_1[[#Headers],[3]])</f>
        <v>0</v>
      </c>
      <c r="I91" s="7">
        <f>SUMIFS(GQList,GIList,Table_ExternalData_1[[#This Row],[Item_key]],GDList,Table_ExternalData_1[[#Headers],[4]])</f>
        <v>0</v>
      </c>
      <c r="J91" s="7">
        <f>SUMIFS(GQList,GIList,Table_ExternalData_1[[#This Row],[Item_key]],GDList,Table_ExternalData_1[[#Headers],[5]])</f>
        <v>0</v>
      </c>
      <c r="K91" s="7">
        <f>SUMIFS(GQList,GIList,Table_ExternalData_1[[#This Row],[Item_key]],GDList,Table_ExternalData_1[[#Headers],[6]])</f>
        <v>0</v>
      </c>
      <c r="L91" s="7">
        <f>SUMIFS(GQList,GIList,Table_ExternalData_1[[#This Row],[Item_key]],GDList,Table_ExternalData_1[[#Headers],[7]])</f>
        <v>0</v>
      </c>
      <c r="M91" s="7">
        <f>SUMIFS(GQList,GIList,Table_ExternalData_1[[#This Row],[Item_key]],GDList,Table_ExternalData_1[[#Headers],[8]])</f>
        <v>0</v>
      </c>
      <c r="N91" s="7">
        <f>SUMIFS(GQList,GIList,Table_ExternalData_1[[#This Row],[Item_key]],GDList,Table_ExternalData_1[[#Headers],[9]])</f>
        <v>0</v>
      </c>
      <c r="O91" s="7">
        <f>SUMIFS(GQList,GIList,Table_ExternalData_1[[#This Row],[Item_key]],GDList,Table_ExternalData_1[[#Headers],[10]])</f>
        <v>0</v>
      </c>
      <c r="P91" s="7">
        <f>SUMIFS(GQList,GIList,Table_ExternalData_1[[#This Row],[Item_key]],GDList,Table_ExternalData_1[[#Headers],[11]])</f>
        <v>0</v>
      </c>
      <c r="Q91" s="7">
        <f>SUMIFS(GQList,GIList,Table_ExternalData_1[[#This Row],[Item_key]],GDList,Table_ExternalData_1[[#Headers],[12]])</f>
        <v>0</v>
      </c>
      <c r="R91" s="7">
        <f>SUMIFS(GQList,GIList,Table_ExternalData_1[[#This Row],[Item_key]],GDList,Table_ExternalData_1[[#Headers],[13]])</f>
        <v>0</v>
      </c>
      <c r="S91" s="7">
        <f>SUMIFS(GQList,GIList,Table_ExternalData_1[[#This Row],[Item_key]],GDList,Table_ExternalData_1[[#Headers],[14]])</f>
        <v>0</v>
      </c>
      <c r="T91" s="7">
        <f>SUMIFS(GQList,GIList,Table_ExternalData_1[[#This Row],[Item_key]],GDList,Table_ExternalData_1[[#Headers],[15]])</f>
        <v>0</v>
      </c>
      <c r="U91" s="7">
        <f>SUMIFS(GQList,GIList,Table_ExternalData_1[[#This Row],[Item_key]],GDList,Table_ExternalData_1[[#Headers],[16]])</f>
        <v>0</v>
      </c>
      <c r="V91" s="7">
        <f>SUMIFS(GQList,GIList,Table_ExternalData_1[[#This Row],[Item_key]],GDList,Table_ExternalData_1[[#Headers],[17]])</f>
        <v>0</v>
      </c>
      <c r="W91" s="7">
        <f>SUMIFS(GQList,GIList,Table_ExternalData_1[[#This Row],[Item_key]],GDList,Table_ExternalData_1[[#Headers],[18]])</f>
        <v>0</v>
      </c>
      <c r="X91" s="7">
        <f>SUMIFS(GQList,GIList,Table_ExternalData_1[[#This Row],[Item_key]],GDList,Table_ExternalData_1[[#Headers],[19]])</f>
        <v>0</v>
      </c>
      <c r="Y91" s="7">
        <f>SUMIFS(GQList,GIList,Table_ExternalData_1[[#This Row],[Item_key]],GDList,Table_ExternalData_1[[#Headers],[20]])</f>
        <v>400</v>
      </c>
      <c r="Z91" s="7">
        <f>SUMIFS(GQList,GIList,Table_ExternalData_1[[#This Row],[Item_key]],GDList,Table_ExternalData_1[[#Headers],[21]])</f>
        <v>0</v>
      </c>
      <c r="AA91" s="7">
        <f>SUMIFS(GQList,GIList,Table_ExternalData_1[[#This Row],[Item_key]],GDList,Table_ExternalData_1[[#Headers],[22]])</f>
        <v>0</v>
      </c>
      <c r="AB91" s="7">
        <f>SUMIFS(GQList,GIList,Table_ExternalData_1[[#This Row],[Item_key]],GDList,Table_ExternalData_1[[#Headers],[23]])</f>
        <v>0</v>
      </c>
      <c r="AC91" s="7">
        <f>SUMIFS(GQList,GIList,Table_ExternalData_1[[#This Row],[Item_key]],GDList,Table_ExternalData_1[[#Headers],[24]])</f>
        <v>0</v>
      </c>
      <c r="AD91" s="7">
        <f>SUMIFS(GQList,GIList,Table_ExternalData_1[[#This Row],[Item_key]],GDList,Table_ExternalData_1[[#Headers],[25]])</f>
        <v>0</v>
      </c>
      <c r="AE91" s="7">
        <f>SUMIFS(GQList,GIList,Table_ExternalData_1[[#This Row],[Item_key]],GDList,Table_ExternalData_1[[#Headers],[26]])</f>
        <v>0</v>
      </c>
      <c r="AF91" s="7">
        <f>SUMIFS(GQList,GIList,Table_ExternalData_1[[#This Row],[Item_key]],GDList,Table_ExternalData_1[[#Headers],[27]])</f>
        <v>0</v>
      </c>
      <c r="AG91" s="7">
        <f>SUMIFS(GQList,GIList,Table_ExternalData_1[[#This Row],[Item_key]],GDList,Table_ExternalData_1[[#Headers],[28]])</f>
        <v>0</v>
      </c>
      <c r="AH91" s="7">
        <f>SUMIFS(GQList,GIList,Table_ExternalData_1[[#This Row],[Item_key]],GDList,Table_ExternalData_1[[#Headers],[29]])</f>
        <v>0</v>
      </c>
      <c r="AI91" s="7">
        <f>SUMIFS(GQList,GIList,Table_ExternalData_1[[#This Row],[Item_key]],GDList,Table_ExternalData_1[[#Headers],[30]])</f>
        <v>0</v>
      </c>
      <c r="AJ91" s="7">
        <f>SUMIFS(GQList,GIList,Table_ExternalData_1[[#This Row],[Item_key]],GDList,Table_ExternalData_1[[#Headers],[31]])</f>
        <v>0</v>
      </c>
      <c r="AK91" s="7">
        <f>SUM(Table_ExternalData_1[[#This Row],[1]:[31]])</f>
        <v>400</v>
      </c>
    </row>
    <row r="92" spans="1:37" ht="24" hidden="1">
      <c r="A92" s="3" t="s">
        <v>1838</v>
      </c>
      <c r="B92" s="3" t="s">
        <v>1778</v>
      </c>
      <c r="C92" s="3" t="s">
        <v>1881</v>
      </c>
      <c r="D92" s="3" t="s">
        <v>1882</v>
      </c>
      <c r="E92" s="6" t="s">
        <v>2021</v>
      </c>
      <c r="F92" s="7">
        <f>SUMIFS(GQList,GIList,Table_ExternalData_1[[#This Row],[Item_key]],GDList,Table_ExternalData_1[[#Headers],[1]])</f>
        <v>0</v>
      </c>
      <c r="G92" s="7">
        <f>SUMIFS(GQList,GIList,Table_ExternalData_1[[#This Row],[Item_key]],GDList,Table_ExternalData_1[[#Headers],[2]])</f>
        <v>0</v>
      </c>
      <c r="H92" s="7">
        <f>SUMIFS(GQList,GIList,Table_ExternalData_1[[#This Row],[Item_key]],GDList,Table_ExternalData_1[[#Headers],[3]])</f>
        <v>0</v>
      </c>
      <c r="I92" s="7">
        <f>SUMIFS(GQList,GIList,Table_ExternalData_1[[#This Row],[Item_key]],GDList,Table_ExternalData_1[[#Headers],[4]])</f>
        <v>0</v>
      </c>
      <c r="J92" s="7">
        <f>SUMIFS(GQList,GIList,Table_ExternalData_1[[#This Row],[Item_key]],GDList,Table_ExternalData_1[[#Headers],[5]])</f>
        <v>0</v>
      </c>
      <c r="K92" s="7">
        <f>SUMIFS(GQList,GIList,Table_ExternalData_1[[#This Row],[Item_key]],GDList,Table_ExternalData_1[[#Headers],[6]])</f>
        <v>0</v>
      </c>
      <c r="L92" s="7">
        <f>SUMIFS(GQList,GIList,Table_ExternalData_1[[#This Row],[Item_key]],GDList,Table_ExternalData_1[[#Headers],[7]])</f>
        <v>0</v>
      </c>
      <c r="M92" s="7">
        <f>SUMIFS(GQList,GIList,Table_ExternalData_1[[#This Row],[Item_key]],GDList,Table_ExternalData_1[[#Headers],[8]])</f>
        <v>0</v>
      </c>
      <c r="N92" s="7">
        <f>SUMIFS(GQList,GIList,Table_ExternalData_1[[#This Row],[Item_key]],GDList,Table_ExternalData_1[[#Headers],[9]])</f>
        <v>0</v>
      </c>
      <c r="O92" s="7">
        <f>SUMIFS(GQList,GIList,Table_ExternalData_1[[#This Row],[Item_key]],GDList,Table_ExternalData_1[[#Headers],[10]])</f>
        <v>0</v>
      </c>
      <c r="P92" s="7">
        <f>SUMIFS(GQList,GIList,Table_ExternalData_1[[#This Row],[Item_key]],GDList,Table_ExternalData_1[[#Headers],[11]])</f>
        <v>0</v>
      </c>
      <c r="Q92" s="7">
        <f>SUMIFS(GQList,GIList,Table_ExternalData_1[[#This Row],[Item_key]],GDList,Table_ExternalData_1[[#Headers],[12]])</f>
        <v>0</v>
      </c>
      <c r="R92" s="7">
        <f>SUMIFS(GQList,GIList,Table_ExternalData_1[[#This Row],[Item_key]],GDList,Table_ExternalData_1[[#Headers],[13]])</f>
        <v>0</v>
      </c>
      <c r="S92" s="7">
        <f>SUMIFS(GQList,GIList,Table_ExternalData_1[[#This Row],[Item_key]],GDList,Table_ExternalData_1[[#Headers],[14]])</f>
        <v>0</v>
      </c>
      <c r="T92" s="7">
        <f>SUMIFS(GQList,GIList,Table_ExternalData_1[[#This Row],[Item_key]],GDList,Table_ExternalData_1[[#Headers],[15]])</f>
        <v>0</v>
      </c>
      <c r="U92" s="7">
        <f>SUMIFS(GQList,GIList,Table_ExternalData_1[[#This Row],[Item_key]],GDList,Table_ExternalData_1[[#Headers],[16]])</f>
        <v>0</v>
      </c>
      <c r="V92" s="7">
        <f>SUMIFS(GQList,GIList,Table_ExternalData_1[[#This Row],[Item_key]],GDList,Table_ExternalData_1[[#Headers],[17]])</f>
        <v>0</v>
      </c>
      <c r="W92" s="7">
        <f>SUMIFS(GQList,GIList,Table_ExternalData_1[[#This Row],[Item_key]],GDList,Table_ExternalData_1[[#Headers],[18]])</f>
        <v>0</v>
      </c>
      <c r="X92" s="7">
        <f>SUMIFS(GQList,GIList,Table_ExternalData_1[[#This Row],[Item_key]],GDList,Table_ExternalData_1[[#Headers],[19]])</f>
        <v>0</v>
      </c>
      <c r="Y92" s="7">
        <f>SUMIFS(GQList,GIList,Table_ExternalData_1[[#This Row],[Item_key]],GDList,Table_ExternalData_1[[#Headers],[20]])</f>
        <v>5450</v>
      </c>
      <c r="Z92" s="7">
        <f>SUMIFS(GQList,GIList,Table_ExternalData_1[[#This Row],[Item_key]],GDList,Table_ExternalData_1[[#Headers],[21]])</f>
        <v>0</v>
      </c>
      <c r="AA92" s="7">
        <f>SUMIFS(GQList,GIList,Table_ExternalData_1[[#This Row],[Item_key]],GDList,Table_ExternalData_1[[#Headers],[22]])</f>
        <v>0</v>
      </c>
      <c r="AB92" s="7">
        <f>SUMIFS(GQList,GIList,Table_ExternalData_1[[#This Row],[Item_key]],GDList,Table_ExternalData_1[[#Headers],[23]])</f>
        <v>0</v>
      </c>
      <c r="AC92" s="7">
        <f>SUMIFS(GQList,GIList,Table_ExternalData_1[[#This Row],[Item_key]],GDList,Table_ExternalData_1[[#Headers],[24]])</f>
        <v>0</v>
      </c>
      <c r="AD92" s="7">
        <f>SUMIFS(GQList,GIList,Table_ExternalData_1[[#This Row],[Item_key]],GDList,Table_ExternalData_1[[#Headers],[25]])</f>
        <v>0</v>
      </c>
      <c r="AE92" s="7">
        <f>SUMIFS(GQList,GIList,Table_ExternalData_1[[#This Row],[Item_key]],GDList,Table_ExternalData_1[[#Headers],[26]])</f>
        <v>0</v>
      </c>
      <c r="AF92" s="7">
        <f>SUMIFS(GQList,GIList,Table_ExternalData_1[[#This Row],[Item_key]],GDList,Table_ExternalData_1[[#Headers],[27]])</f>
        <v>0</v>
      </c>
      <c r="AG92" s="7">
        <f>SUMIFS(GQList,GIList,Table_ExternalData_1[[#This Row],[Item_key]],GDList,Table_ExternalData_1[[#Headers],[28]])</f>
        <v>0</v>
      </c>
      <c r="AH92" s="7">
        <f>SUMIFS(GQList,GIList,Table_ExternalData_1[[#This Row],[Item_key]],GDList,Table_ExternalData_1[[#Headers],[29]])</f>
        <v>0</v>
      </c>
      <c r="AI92" s="7">
        <f>SUMIFS(GQList,GIList,Table_ExternalData_1[[#This Row],[Item_key]],GDList,Table_ExternalData_1[[#Headers],[30]])</f>
        <v>0</v>
      </c>
      <c r="AJ92" s="7">
        <f>SUMIFS(GQList,GIList,Table_ExternalData_1[[#This Row],[Item_key]],GDList,Table_ExternalData_1[[#Headers],[31]])</f>
        <v>0</v>
      </c>
      <c r="AK92" s="7">
        <f>SUM(Table_ExternalData_1[[#This Row],[1]:[31]])</f>
        <v>5450</v>
      </c>
    </row>
    <row r="93" spans="1:37" ht="24" hidden="1">
      <c r="A93" s="3" t="s">
        <v>1838</v>
      </c>
      <c r="B93" s="3" t="s">
        <v>1779</v>
      </c>
      <c r="C93" s="3" t="s">
        <v>1883</v>
      </c>
      <c r="D93" s="3" t="s">
        <v>769</v>
      </c>
      <c r="E93" s="6" t="s">
        <v>2021</v>
      </c>
      <c r="F93" s="7">
        <f>SUMIFS(GQList,GIList,Table_ExternalData_1[[#This Row],[Item_key]],GDList,Table_ExternalData_1[[#Headers],[1]])</f>
        <v>0</v>
      </c>
      <c r="G93" s="7">
        <f>SUMIFS(GQList,GIList,Table_ExternalData_1[[#This Row],[Item_key]],GDList,Table_ExternalData_1[[#Headers],[2]])</f>
        <v>0</v>
      </c>
      <c r="H93" s="7">
        <f>SUMIFS(GQList,GIList,Table_ExternalData_1[[#This Row],[Item_key]],GDList,Table_ExternalData_1[[#Headers],[3]])</f>
        <v>0</v>
      </c>
      <c r="I93" s="7">
        <f>SUMIFS(GQList,GIList,Table_ExternalData_1[[#This Row],[Item_key]],GDList,Table_ExternalData_1[[#Headers],[4]])</f>
        <v>0</v>
      </c>
      <c r="J93" s="7">
        <f>SUMIFS(GQList,GIList,Table_ExternalData_1[[#This Row],[Item_key]],GDList,Table_ExternalData_1[[#Headers],[5]])</f>
        <v>0</v>
      </c>
      <c r="K93" s="7">
        <f>SUMIFS(GQList,GIList,Table_ExternalData_1[[#This Row],[Item_key]],GDList,Table_ExternalData_1[[#Headers],[6]])</f>
        <v>0</v>
      </c>
      <c r="L93" s="7">
        <f>SUMIFS(GQList,GIList,Table_ExternalData_1[[#This Row],[Item_key]],GDList,Table_ExternalData_1[[#Headers],[7]])</f>
        <v>0</v>
      </c>
      <c r="M93" s="7">
        <f>SUMIFS(GQList,GIList,Table_ExternalData_1[[#This Row],[Item_key]],GDList,Table_ExternalData_1[[#Headers],[8]])</f>
        <v>0</v>
      </c>
      <c r="N93" s="7">
        <f>SUMIFS(GQList,GIList,Table_ExternalData_1[[#This Row],[Item_key]],GDList,Table_ExternalData_1[[#Headers],[9]])</f>
        <v>0</v>
      </c>
      <c r="O93" s="7">
        <f>SUMIFS(GQList,GIList,Table_ExternalData_1[[#This Row],[Item_key]],GDList,Table_ExternalData_1[[#Headers],[10]])</f>
        <v>0</v>
      </c>
      <c r="P93" s="7">
        <f>SUMIFS(GQList,GIList,Table_ExternalData_1[[#This Row],[Item_key]],GDList,Table_ExternalData_1[[#Headers],[11]])</f>
        <v>0</v>
      </c>
      <c r="Q93" s="7">
        <f>SUMIFS(GQList,GIList,Table_ExternalData_1[[#This Row],[Item_key]],GDList,Table_ExternalData_1[[#Headers],[12]])</f>
        <v>0</v>
      </c>
      <c r="R93" s="7">
        <f>SUMIFS(GQList,GIList,Table_ExternalData_1[[#This Row],[Item_key]],GDList,Table_ExternalData_1[[#Headers],[13]])</f>
        <v>0</v>
      </c>
      <c r="S93" s="7">
        <f>SUMIFS(GQList,GIList,Table_ExternalData_1[[#This Row],[Item_key]],GDList,Table_ExternalData_1[[#Headers],[14]])</f>
        <v>0</v>
      </c>
      <c r="T93" s="7">
        <f>SUMIFS(GQList,GIList,Table_ExternalData_1[[#This Row],[Item_key]],GDList,Table_ExternalData_1[[#Headers],[15]])</f>
        <v>0</v>
      </c>
      <c r="U93" s="7">
        <f>SUMIFS(GQList,GIList,Table_ExternalData_1[[#This Row],[Item_key]],GDList,Table_ExternalData_1[[#Headers],[16]])</f>
        <v>0</v>
      </c>
      <c r="V93" s="7">
        <f>SUMIFS(GQList,GIList,Table_ExternalData_1[[#This Row],[Item_key]],GDList,Table_ExternalData_1[[#Headers],[17]])</f>
        <v>0</v>
      </c>
      <c r="W93" s="7">
        <f>SUMIFS(GQList,GIList,Table_ExternalData_1[[#This Row],[Item_key]],GDList,Table_ExternalData_1[[#Headers],[18]])</f>
        <v>0</v>
      </c>
      <c r="X93" s="7">
        <f>SUMIFS(GQList,GIList,Table_ExternalData_1[[#This Row],[Item_key]],GDList,Table_ExternalData_1[[#Headers],[19]])</f>
        <v>0</v>
      </c>
      <c r="Y93" s="7">
        <f>SUMIFS(GQList,GIList,Table_ExternalData_1[[#This Row],[Item_key]],GDList,Table_ExternalData_1[[#Headers],[20]])</f>
        <v>2000</v>
      </c>
      <c r="Z93" s="7">
        <f>SUMIFS(GQList,GIList,Table_ExternalData_1[[#This Row],[Item_key]],GDList,Table_ExternalData_1[[#Headers],[21]])</f>
        <v>0</v>
      </c>
      <c r="AA93" s="7">
        <f>SUMIFS(GQList,GIList,Table_ExternalData_1[[#This Row],[Item_key]],GDList,Table_ExternalData_1[[#Headers],[22]])</f>
        <v>0</v>
      </c>
      <c r="AB93" s="7">
        <f>SUMIFS(GQList,GIList,Table_ExternalData_1[[#This Row],[Item_key]],GDList,Table_ExternalData_1[[#Headers],[23]])</f>
        <v>0</v>
      </c>
      <c r="AC93" s="7">
        <f>SUMIFS(GQList,GIList,Table_ExternalData_1[[#This Row],[Item_key]],GDList,Table_ExternalData_1[[#Headers],[24]])</f>
        <v>0</v>
      </c>
      <c r="AD93" s="7">
        <f>SUMIFS(GQList,GIList,Table_ExternalData_1[[#This Row],[Item_key]],GDList,Table_ExternalData_1[[#Headers],[25]])</f>
        <v>0</v>
      </c>
      <c r="AE93" s="7">
        <f>SUMIFS(GQList,GIList,Table_ExternalData_1[[#This Row],[Item_key]],GDList,Table_ExternalData_1[[#Headers],[26]])</f>
        <v>0</v>
      </c>
      <c r="AF93" s="7">
        <f>SUMIFS(GQList,GIList,Table_ExternalData_1[[#This Row],[Item_key]],GDList,Table_ExternalData_1[[#Headers],[27]])</f>
        <v>0</v>
      </c>
      <c r="AG93" s="7">
        <f>SUMIFS(GQList,GIList,Table_ExternalData_1[[#This Row],[Item_key]],GDList,Table_ExternalData_1[[#Headers],[28]])</f>
        <v>0</v>
      </c>
      <c r="AH93" s="7">
        <f>SUMIFS(GQList,GIList,Table_ExternalData_1[[#This Row],[Item_key]],GDList,Table_ExternalData_1[[#Headers],[29]])</f>
        <v>0</v>
      </c>
      <c r="AI93" s="7">
        <f>SUMIFS(GQList,GIList,Table_ExternalData_1[[#This Row],[Item_key]],GDList,Table_ExternalData_1[[#Headers],[30]])</f>
        <v>0</v>
      </c>
      <c r="AJ93" s="7">
        <f>SUMIFS(GQList,GIList,Table_ExternalData_1[[#This Row],[Item_key]],GDList,Table_ExternalData_1[[#Headers],[31]])</f>
        <v>0</v>
      </c>
      <c r="AK93" s="7">
        <f>SUM(Table_ExternalData_1[[#This Row],[1]:[31]])</f>
        <v>2000</v>
      </c>
    </row>
    <row r="94" spans="1:37" ht="24" hidden="1">
      <c r="A94" s="3" t="s">
        <v>1838</v>
      </c>
      <c r="B94" s="3" t="s">
        <v>1780</v>
      </c>
      <c r="C94" s="3" t="s">
        <v>1884</v>
      </c>
      <c r="D94" s="3" t="s">
        <v>1885</v>
      </c>
      <c r="E94" s="6" t="s">
        <v>2021</v>
      </c>
      <c r="F94" s="7">
        <f>SUMIFS(GQList,GIList,Table_ExternalData_1[[#This Row],[Item_key]],GDList,Table_ExternalData_1[[#Headers],[1]])</f>
        <v>0</v>
      </c>
      <c r="G94" s="7">
        <f>SUMIFS(GQList,GIList,Table_ExternalData_1[[#This Row],[Item_key]],GDList,Table_ExternalData_1[[#Headers],[2]])</f>
        <v>0</v>
      </c>
      <c r="H94" s="7">
        <f>SUMIFS(GQList,GIList,Table_ExternalData_1[[#This Row],[Item_key]],GDList,Table_ExternalData_1[[#Headers],[3]])</f>
        <v>0</v>
      </c>
      <c r="I94" s="7">
        <f>SUMIFS(GQList,GIList,Table_ExternalData_1[[#This Row],[Item_key]],GDList,Table_ExternalData_1[[#Headers],[4]])</f>
        <v>0</v>
      </c>
      <c r="J94" s="7">
        <f>SUMIFS(GQList,GIList,Table_ExternalData_1[[#This Row],[Item_key]],GDList,Table_ExternalData_1[[#Headers],[5]])</f>
        <v>0</v>
      </c>
      <c r="K94" s="7">
        <f>SUMIFS(GQList,GIList,Table_ExternalData_1[[#This Row],[Item_key]],GDList,Table_ExternalData_1[[#Headers],[6]])</f>
        <v>0</v>
      </c>
      <c r="L94" s="7">
        <f>SUMIFS(GQList,GIList,Table_ExternalData_1[[#This Row],[Item_key]],GDList,Table_ExternalData_1[[#Headers],[7]])</f>
        <v>0</v>
      </c>
      <c r="M94" s="7">
        <f>SUMIFS(GQList,GIList,Table_ExternalData_1[[#This Row],[Item_key]],GDList,Table_ExternalData_1[[#Headers],[8]])</f>
        <v>0</v>
      </c>
      <c r="N94" s="7">
        <f>SUMIFS(GQList,GIList,Table_ExternalData_1[[#This Row],[Item_key]],GDList,Table_ExternalData_1[[#Headers],[9]])</f>
        <v>0</v>
      </c>
      <c r="O94" s="7">
        <f>SUMIFS(GQList,GIList,Table_ExternalData_1[[#This Row],[Item_key]],GDList,Table_ExternalData_1[[#Headers],[10]])</f>
        <v>0</v>
      </c>
      <c r="P94" s="7">
        <f>SUMIFS(GQList,GIList,Table_ExternalData_1[[#This Row],[Item_key]],GDList,Table_ExternalData_1[[#Headers],[11]])</f>
        <v>0</v>
      </c>
      <c r="Q94" s="7">
        <f>SUMIFS(GQList,GIList,Table_ExternalData_1[[#This Row],[Item_key]],GDList,Table_ExternalData_1[[#Headers],[12]])</f>
        <v>0</v>
      </c>
      <c r="R94" s="7">
        <f>SUMIFS(GQList,GIList,Table_ExternalData_1[[#This Row],[Item_key]],GDList,Table_ExternalData_1[[#Headers],[13]])</f>
        <v>0</v>
      </c>
      <c r="S94" s="7">
        <f>SUMIFS(GQList,GIList,Table_ExternalData_1[[#This Row],[Item_key]],GDList,Table_ExternalData_1[[#Headers],[14]])</f>
        <v>0</v>
      </c>
      <c r="T94" s="7">
        <f>SUMIFS(GQList,GIList,Table_ExternalData_1[[#This Row],[Item_key]],GDList,Table_ExternalData_1[[#Headers],[15]])</f>
        <v>0</v>
      </c>
      <c r="U94" s="7">
        <f>SUMIFS(GQList,GIList,Table_ExternalData_1[[#This Row],[Item_key]],GDList,Table_ExternalData_1[[#Headers],[16]])</f>
        <v>0</v>
      </c>
      <c r="V94" s="7">
        <f>SUMIFS(GQList,GIList,Table_ExternalData_1[[#This Row],[Item_key]],GDList,Table_ExternalData_1[[#Headers],[17]])</f>
        <v>0</v>
      </c>
      <c r="W94" s="7">
        <f>SUMIFS(GQList,GIList,Table_ExternalData_1[[#This Row],[Item_key]],GDList,Table_ExternalData_1[[#Headers],[18]])</f>
        <v>0</v>
      </c>
      <c r="X94" s="7">
        <f>SUMIFS(GQList,GIList,Table_ExternalData_1[[#This Row],[Item_key]],GDList,Table_ExternalData_1[[#Headers],[19]])</f>
        <v>0</v>
      </c>
      <c r="Y94" s="7">
        <f>SUMIFS(GQList,GIList,Table_ExternalData_1[[#This Row],[Item_key]],GDList,Table_ExternalData_1[[#Headers],[20]])</f>
        <v>500</v>
      </c>
      <c r="Z94" s="7">
        <f>SUMIFS(GQList,GIList,Table_ExternalData_1[[#This Row],[Item_key]],GDList,Table_ExternalData_1[[#Headers],[21]])</f>
        <v>0</v>
      </c>
      <c r="AA94" s="7">
        <f>SUMIFS(GQList,GIList,Table_ExternalData_1[[#This Row],[Item_key]],GDList,Table_ExternalData_1[[#Headers],[22]])</f>
        <v>0</v>
      </c>
      <c r="AB94" s="7">
        <f>SUMIFS(GQList,GIList,Table_ExternalData_1[[#This Row],[Item_key]],GDList,Table_ExternalData_1[[#Headers],[23]])</f>
        <v>0</v>
      </c>
      <c r="AC94" s="7">
        <f>SUMIFS(GQList,GIList,Table_ExternalData_1[[#This Row],[Item_key]],GDList,Table_ExternalData_1[[#Headers],[24]])</f>
        <v>0</v>
      </c>
      <c r="AD94" s="7">
        <f>SUMIFS(GQList,GIList,Table_ExternalData_1[[#This Row],[Item_key]],GDList,Table_ExternalData_1[[#Headers],[25]])</f>
        <v>0</v>
      </c>
      <c r="AE94" s="7">
        <f>SUMIFS(GQList,GIList,Table_ExternalData_1[[#This Row],[Item_key]],GDList,Table_ExternalData_1[[#Headers],[26]])</f>
        <v>0</v>
      </c>
      <c r="AF94" s="7">
        <f>SUMIFS(GQList,GIList,Table_ExternalData_1[[#This Row],[Item_key]],GDList,Table_ExternalData_1[[#Headers],[27]])</f>
        <v>0</v>
      </c>
      <c r="AG94" s="7">
        <f>SUMIFS(GQList,GIList,Table_ExternalData_1[[#This Row],[Item_key]],GDList,Table_ExternalData_1[[#Headers],[28]])</f>
        <v>0</v>
      </c>
      <c r="AH94" s="7">
        <f>SUMIFS(GQList,GIList,Table_ExternalData_1[[#This Row],[Item_key]],GDList,Table_ExternalData_1[[#Headers],[29]])</f>
        <v>0</v>
      </c>
      <c r="AI94" s="7">
        <f>SUMIFS(GQList,GIList,Table_ExternalData_1[[#This Row],[Item_key]],GDList,Table_ExternalData_1[[#Headers],[30]])</f>
        <v>0</v>
      </c>
      <c r="AJ94" s="7">
        <f>SUMIFS(GQList,GIList,Table_ExternalData_1[[#This Row],[Item_key]],GDList,Table_ExternalData_1[[#Headers],[31]])</f>
        <v>0</v>
      </c>
      <c r="AK94" s="7">
        <f>SUM(Table_ExternalData_1[[#This Row],[1]:[31]])</f>
        <v>500</v>
      </c>
    </row>
    <row r="95" spans="1:37" ht="24">
      <c r="A95" s="3" t="s">
        <v>1838</v>
      </c>
      <c r="B95" s="3" t="s">
        <v>1781</v>
      </c>
      <c r="C95" s="3" t="s">
        <v>1886</v>
      </c>
      <c r="D95" s="3" t="s">
        <v>1885</v>
      </c>
      <c r="E95" s="6" t="s">
        <v>2021</v>
      </c>
      <c r="F95" s="7">
        <f>SUMIFS(GQList,GIList,Table_ExternalData_1[[#This Row],[Item_key]],GDList,Table_ExternalData_1[[#Headers],[1]])</f>
        <v>0</v>
      </c>
      <c r="G95" s="7">
        <f>SUMIFS(GQList,GIList,Table_ExternalData_1[[#This Row],[Item_key]],GDList,Table_ExternalData_1[[#Headers],[2]])</f>
        <v>0</v>
      </c>
      <c r="H95" s="7">
        <f>SUMIFS(GQList,GIList,Table_ExternalData_1[[#This Row],[Item_key]],GDList,Table_ExternalData_1[[#Headers],[3]])</f>
        <v>0</v>
      </c>
      <c r="I95" s="7">
        <f>SUMIFS(GQList,GIList,Table_ExternalData_1[[#This Row],[Item_key]],GDList,Table_ExternalData_1[[#Headers],[4]])</f>
        <v>0</v>
      </c>
      <c r="J95" s="7">
        <f>SUMIFS(GQList,GIList,Table_ExternalData_1[[#This Row],[Item_key]],GDList,Table_ExternalData_1[[#Headers],[5]])</f>
        <v>0</v>
      </c>
      <c r="K95" s="7">
        <f>SUMIFS(GQList,GIList,Table_ExternalData_1[[#This Row],[Item_key]],GDList,Table_ExternalData_1[[#Headers],[6]])</f>
        <v>0</v>
      </c>
      <c r="L95" s="7">
        <f>SUMIFS(GQList,GIList,Table_ExternalData_1[[#This Row],[Item_key]],GDList,Table_ExternalData_1[[#Headers],[7]])</f>
        <v>0</v>
      </c>
      <c r="M95" s="7">
        <f>SUMIFS(GQList,GIList,Table_ExternalData_1[[#This Row],[Item_key]],GDList,Table_ExternalData_1[[#Headers],[8]])</f>
        <v>0</v>
      </c>
      <c r="N95" s="7">
        <f>SUMIFS(GQList,GIList,Table_ExternalData_1[[#This Row],[Item_key]],GDList,Table_ExternalData_1[[#Headers],[9]])</f>
        <v>0</v>
      </c>
      <c r="O95" s="7">
        <f>SUMIFS(GQList,GIList,Table_ExternalData_1[[#This Row],[Item_key]],GDList,Table_ExternalData_1[[#Headers],[10]])</f>
        <v>0</v>
      </c>
      <c r="P95" s="7">
        <f>SUMIFS(GQList,GIList,Table_ExternalData_1[[#This Row],[Item_key]],GDList,Table_ExternalData_1[[#Headers],[11]])</f>
        <v>0</v>
      </c>
      <c r="Q95" s="7">
        <f>SUMIFS(GQList,GIList,Table_ExternalData_1[[#This Row],[Item_key]],GDList,Table_ExternalData_1[[#Headers],[12]])</f>
        <v>0</v>
      </c>
      <c r="R95" s="7">
        <f>SUMIFS(GQList,GIList,Table_ExternalData_1[[#This Row],[Item_key]],GDList,Table_ExternalData_1[[#Headers],[13]])</f>
        <v>0</v>
      </c>
      <c r="S95" s="7">
        <f>SUMIFS(GQList,GIList,Table_ExternalData_1[[#This Row],[Item_key]],GDList,Table_ExternalData_1[[#Headers],[14]])</f>
        <v>0</v>
      </c>
      <c r="T95" s="7">
        <f>SUMIFS(GQList,GIList,Table_ExternalData_1[[#This Row],[Item_key]],GDList,Table_ExternalData_1[[#Headers],[15]])</f>
        <v>0</v>
      </c>
      <c r="U95" s="7">
        <f>SUMIFS(GQList,GIList,Table_ExternalData_1[[#This Row],[Item_key]],GDList,Table_ExternalData_1[[#Headers],[16]])</f>
        <v>0</v>
      </c>
      <c r="V95" s="7">
        <f>SUMIFS(GQList,GIList,Table_ExternalData_1[[#This Row],[Item_key]],GDList,Table_ExternalData_1[[#Headers],[17]])</f>
        <v>0</v>
      </c>
      <c r="W95" s="7">
        <f>SUMIFS(GQList,GIList,Table_ExternalData_1[[#This Row],[Item_key]],GDList,Table_ExternalData_1[[#Headers],[18]])</f>
        <v>0</v>
      </c>
      <c r="X95" s="7">
        <f>SUMIFS(GQList,GIList,Table_ExternalData_1[[#This Row],[Item_key]],GDList,Table_ExternalData_1[[#Headers],[19]])</f>
        <v>0</v>
      </c>
      <c r="Y95" s="7">
        <f>SUMIFS(GQList,GIList,Table_ExternalData_1[[#This Row],[Item_key]],GDList,Table_ExternalData_1[[#Headers],[20]])</f>
        <v>4800</v>
      </c>
      <c r="Z95" s="7">
        <f>SUMIFS(GQList,GIList,Table_ExternalData_1[[#This Row],[Item_key]],GDList,Table_ExternalData_1[[#Headers],[21]])</f>
        <v>0</v>
      </c>
      <c r="AA95" s="7">
        <f>SUMIFS(GQList,GIList,Table_ExternalData_1[[#This Row],[Item_key]],GDList,Table_ExternalData_1[[#Headers],[22]])</f>
        <v>0</v>
      </c>
      <c r="AB95" s="7">
        <f>SUMIFS(GQList,GIList,Table_ExternalData_1[[#This Row],[Item_key]],GDList,Table_ExternalData_1[[#Headers],[23]])</f>
        <v>0</v>
      </c>
      <c r="AC95" s="7">
        <f>SUMIFS(GQList,GIList,Table_ExternalData_1[[#This Row],[Item_key]],GDList,Table_ExternalData_1[[#Headers],[24]])</f>
        <v>0</v>
      </c>
      <c r="AD95" s="7">
        <f>SUMIFS(GQList,GIList,Table_ExternalData_1[[#This Row],[Item_key]],GDList,Table_ExternalData_1[[#Headers],[25]])</f>
        <v>0</v>
      </c>
      <c r="AE95" s="7">
        <f>SUMIFS(GQList,GIList,Table_ExternalData_1[[#This Row],[Item_key]],GDList,Table_ExternalData_1[[#Headers],[26]])</f>
        <v>0</v>
      </c>
      <c r="AF95" s="7">
        <f>SUMIFS(GQList,GIList,Table_ExternalData_1[[#This Row],[Item_key]],GDList,Table_ExternalData_1[[#Headers],[27]])</f>
        <v>0</v>
      </c>
      <c r="AG95" s="7">
        <f>SUMIFS(GQList,GIList,Table_ExternalData_1[[#This Row],[Item_key]],GDList,Table_ExternalData_1[[#Headers],[28]])</f>
        <v>0</v>
      </c>
      <c r="AH95" s="7">
        <f>SUMIFS(GQList,GIList,Table_ExternalData_1[[#This Row],[Item_key]],GDList,Table_ExternalData_1[[#Headers],[29]])</f>
        <v>0</v>
      </c>
      <c r="AI95" s="7">
        <f>SUMIFS(GQList,GIList,Table_ExternalData_1[[#This Row],[Item_key]],GDList,Table_ExternalData_1[[#Headers],[30]])</f>
        <v>0</v>
      </c>
      <c r="AJ95" s="7">
        <f>SUMIFS(GQList,GIList,Table_ExternalData_1[[#This Row],[Item_key]],GDList,Table_ExternalData_1[[#Headers],[31]])</f>
        <v>0</v>
      </c>
      <c r="AK95" s="7">
        <f>SUM(Table_ExternalData_1[[#This Row],[1]:[31]])</f>
        <v>4800</v>
      </c>
    </row>
    <row r="96" spans="1:37" ht="24" hidden="1">
      <c r="A96" s="3" t="s">
        <v>1838</v>
      </c>
      <c r="B96" s="3" t="s">
        <v>1782</v>
      </c>
      <c r="C96" s="3" t="s">
        <v>1887</v>
      </c>
      <c r="D96" s="3" t="s">
        <v>1885</v>
      </c>
      <c r="E96" s="6" t="s">
        <v>2021</v>
      </c>
      <c r="F96" s="7">
        <f>SUMIFS(GQList,GIList,Table_ExternalData_1[[#This Row],[Item_key]],GDList,Table_ExternalData_1[[#Headers],[1]])</f>
        <v>0</v>
      </c>
      <c r="G96" s="7">
        <f>SUMIFS(GQList,GIList,Table_ExternalData_1[[#This Row],[Item_key]],GDList,Table_ExternalData_1[[#Headers],[2]])</f>
        <v>0</v>
      </c>
      <c r="H96" s="7">
        <f>SUMIFS(GQList,GIList,Table_ExternalData_1[[#This Row],[Item_key]],GDList,Table_ExternalData_1[[#Headers],[3]])</f>
        <v>0</v>
      </c>
      <c r="I96" s="7">
        <f>SUMIFS(GQList,GIList,Table_ExternalData_1[[#This Row],[Item_key]],GDList,Table_ExternalData_1[[#Headers],[4]])</f>
        <v>0</v>
      </c>
      <c r="J96" s="7">
        <f>SUMIFS(GQList,GIList,Table_ExternalData_1[[#This Row],[Item_key]],GDList,Table_ExternalData_1[[#Headers],[5]])</f>
        <v>0</v>
      </c>
      <c r="K96" s="7">
        <f>SUMIFS(GQList,GIList,Table_ExternalData_1[[#This Row],[Item_key]],GDList,Table_ExternalData_1[[#Headers],[6]])</f>
        <v>0</v>
      </c>
      <c r="L96" s="7">
        <f>SUMIFS(GQList,GIList,Table_ExternalData_1[[#This Row],[Item_key]],GDList,Table_ExternalData_1[[#Headers],[7]])</f>
        <v>0</v>
      </c>
      <c r="M96" s="7">
        <f>SUMIFS(GQList,GIList,Table_ExternalData_1[[#This Row],[Item_key]],GDList,Table_ExternalData_1[[#Headers],[8]])</f>
        <v>0</v>
      </c>
      <c r="N96" s="7">
        <f>SUMIFS(GQList,GIList,Table_ExternalData_1[[#This Row],[Item_key]],GDList,Table_ExternalData_1[[#Headers],[9]])</f>
        <v>0</v>
      </c>
      <c r="O96" s="7">
        <f>SUMIFS(GQList,GIList,Table_ExternalData_1[[#This Row],[Item_key]],GDList,Table_ExternalData_1[[#Headers],[10]])</f>
        <v>0</v>
      </c>
      <c r="P96" s="7">
        <f>SUMIFS(GQList,GIList,Table_ExternalData_1[[#This Row],[Item_key]],GDList,Table_ExternalData_1[[#Headers],[11]])</f>
        <v>0</v>
      </c>
      <c r="Q96" s="7">
        <f>SUMIFS(GQList,GIList,Table_ExternalData_1[[#This Row],[Item_key]],GDList,Table_ExternalData_1[[#Headers],[12]])</f>
        <v>0</v>
      </c>
      <c r="R96" s="7">
        <f>SUMIFS(GQList,GIList,Table_ExternalData_1[[#This Row],[Item_key]],GDList,Table_ExternalData_1[[#Headers],[13]])</f>
        <v>0</v>
      </c>
      <c r="S96" s="7">
        <f>SUMIFS(GQList,GIList,Table_ExternalData_1[[#This Row],[Item_key]],GDList,Table_ExternalData_1[[#Headers],[14]])</f>
        <v>0</v>
      </c>
      <c r="T96" s="7">
        <f>SUMIFS(GQList,GIList,Table_ExternalData_1[[#This Row],[Item_key]],GDList,Table_ExternalData_1[[#Headers],[15]])</f>
        <v>0</v>
      </c>
      <c r="U96" s="7">
        <f>SUMIFS(GQList,GIList,Table_ExternalData_1[[#This Row],[Item_key]],GDList,Table_ExternalData_1[[#Headers],[16]])</f>
        <v>0</v>
      </c>
      <c r="V96" s="7">
        <f>SUMIFS(GQList,GIList,Table_ExternalData_1[[#This Row],[Item_key]],GDList,Table_ExternalData_1[[#Headers],[17]])</f>
        <v>0</v>
      </c>
      <c r="W96" s="7">
        <f>SUMIFS(GQList,GIList,Table_ExternalData_1[[#This Row],[Item_key]],GDList,Table_ExternalData_1[[#Headers],[18]])</f>
        <v>0</v>
      </c>
      <c r="X96" s="7">
        <f>SUMIFS(GQList,GIList,Table_ExternalData_1[[#This Row],[Item_key]],GDList,Table_ExternalData_1[[#Headers],[19]])</f>
        <v>0</v>
      </c>
      <c r="Y96" s="7">
        <f>SUMIFS(GQList,GIList,Table_ExternalData_1[[#This Row],[Item_key]],GDList,Table_ExternalData_1[[#Headers],[20]])</f>
        <v>1000</v>
      </c>
      <c r="Z96" s="7">
        <f>SUMIFS(GQList,GIList,Table_ExternalData_1[[#This Row],[Item_key]],GDList,Table_ExternalData_1[[#Headers],[21]])</f>
        <v>0</v>
      </c>
      <c r="AA96" s="7">
        <f>SUMIFS(GQList,GIList,Table_ExternalData_1[[#This Row],[Item_key]],GDList,Table_ExternalData_1[[#Headers],[22]])</f>
        <v>0</v>
      </c>
      <c r="AB96" s="7">
        <f>SUMIFS(GQList,GIList,Table_ExternalData_1[[#This Row],[Item_key]],GDList,Table_ExternalData_1[[#Headers],[23]])</f>
        <v>0</v>
      </c>
      <c r="AC96" s="7">
        <f>SUMIFS(GQList,GIList,Table_ExternalData_1[[#This Row],[Item_key]],GDList,Table_ExternalData_1[[#Headers],[24]])</f>
        <v>0</v>
      </c>
      <c r="AD96" s="7">
        <f>SUMIFS(GQList,GIList,Table_ExternalData_1[[#This Row],[Item_key]],GDList,Table_ExternalData_1[[#Headers],[25]])</f>
        <v>0</v>
      </c>
      <c r="AE96" s="7">
        <f>SUMIFS(GQList,GIList,Table_ExternalData_1[[#This Row],[Item_key]],GDList,Table_ExternalData_1[[#Headers],[26]])</f>
        <v>0</v>
      </c>
      <c r="AF96" s="7">
        <f>SUMIFS(GQList,GIList,Table_ExternalData_1[[#This Row],[Item_key]],GDList,Table_ExternalData_1[[#Headers],[27]])</f>
        <v>0</v>
      </c>
      <c r="AG96" s="7">
        <f>SUMIFS(GQList,GIList,Table_ExternalData_1[[#This Row],[Item_key]],GDList,Table_ExternalData_1[[#Headers],[28]])</f>
        <v>0</v>
      </c>
      <c r="AH96" s="7">
        <f>SUMIFS(GQList,GIList,Table_ExternalData_1[[#This Row],[Item_key]],GDList,Table_ExternalData_1[[#Headers],[29]])</f>
        <v>0</v>
      </c>
      <c r="AI96" s="7">
        <f>SUMIFS(GQList,GIList,Table_ExternalData_1[[#This Row],[Item_key]],GDList,Table_ExternalData_1[[#Headers],[30]])</f>
        <v>0</v>
      </c>
      <c r="AJ96" s="7">
        <f>SUMIFS(GQList,GIList,Table_ExternalData_1[[#This Row],[Item_key]],GDList,Table_ExternalData_1[[#Headers],[31]])</f>
        <v>0</v>
      </c>
      <c r="AK96" s="7">
        <f>SUM(Table_ExternalData_1[[#This Row],[1]:[31]])</f>
        <v>1000</v>
      </c>
    </row>
    <row r="97" spans="1:37" ht="24" hidden="1">
      <c r="A97" s="3" t="s">
        <v>1838</v>
      </c>
      <c r="B97" s="3" t="s">
        <v>1783</v>
      </c>
      <c r="C97" s="3" t="s">
        <v>1888</v>
      </c>
      <c r="D97" s="3" t="s">
        <v>1889</v>
      </c>
      <c r="E97" s="6" t="s">
        <v>2021</v>
      </c>
      <c r="F97" s="7">
        <f>SUMIFS(GQList,GIList,Table_ExternalData_1[[#This Row],[Item_key]],GDList,Table_ExternalData_1[[#Headers],[1]])</f>
        <v>0</v>
      </c>
      <c r="G97" s="7">
        <f>SUMIFS(GQList,GIList,Table_ExternalData_1[[#This Row],[Item_key]],GDList,Table_ExternalData_1[[#Headers],[2]])</f>
        <v>0</v>
      </c>
      <c r="H97" s="7">
        <f>SUMIFS(GQList,GIList,Table_ExternalData_1[[#This Row],[Item_key]],GDList,Table_ExternalData_1[[#Headers],[3]])</f>
        <v>0</v>
      </c>
      <c r="I97" s="7">
        <f>SUMIFS(GQList,GIList,Table_ExternalData_1[[#This Row],[Item_key]],GDList,Table_ExternalData_1[[#Headers],[4]])</f>
        <v>0</v>
      </c>
      <c r="J97" s="7">
        <f>SUMIFS(GQList,GIList,Table_ExternalData_1[[#This Row],[Item_key]],GDList,Table_ExternalData_1[[#Headers],[5]])</f>
        <v>0</v>
      </c>
      <c r="K97" s="7">
        <f>SUMIFS(GQList,GIList,Table_ExternalData_1[[#This Row],[Item_key]],GDList,Table_ExternalData_1[[#Headers],[6]])</f>
        <v>0</v>
      </c>
      <c r="L97" s="7">
        <f>SUMIFS(GQList,GIList,Table_ExternalData_1[[#This Row],[Item_key]],GDList,Table_ExternalData_1[[#Headers],[7]])</f>
        <v>0</v>
      </c>
      <c r="M97" s="7">
        <f>SUMIFS(GQList,GIList,Table_ExternalData_1[[#This Row],[Item_key]],GDList,Table_ExternalData_1[[#Headers],[8]])</f>
        <v>0</v>
      </c>
      <c r="N97" s="7">
        <f>SUMIFS(GQList,GIList,Table_ExternalData_1[[#This Row],[Item_key]],GDList,Table_ExternalData_1[[#Headers],[9]])</f>
        <v>0</v>
      </c>
      <c r="O97" s="7">
        <f>SUMIFS(GQList,GIList,Table_ExternalData_1[[#This Row],[Item_key]],GDList,Table_ExternalData_1[[#Headers],[10]])</f>
        <v>0</v>
      </c>
      <c r="P97" s="7">
        <f>SUMIFS(GQList,GIList,Table_ExternalData_1[[#This Row],[Item_key]],GDList,Table_ExternalData_1[[#Headers],[11]])</f>
        <v>0</v>
      </c>
      <c r="Q97" s="7">
        <f>SUMIFS(GQList,GIList,Table_ExternalData_1[[#This Row],[Item_key]],GDList,Table_ExternalData_1[[#Headers],[12]])</f>
        <v>0</v>
      </c>
      <c r="R97" s="7">
        <f>SUMIFS(GQList,GIList,Table_ExternalData_1[[#This Row],[Item_key]],GDList,Table_ExternalData_1[[#Headers],[13]])</f>
        <v>0</v>
      </c>
      <c r="S97" s="7">
        <f>SUMIFS(GQList,GIList,Table_ExternalData_1[[#This Row],[Item_key]],GDList,Table_ExternalData_1[[#Headers],[14]])</f>
        <v>0</v>
      </c>
      <c r="T97" s="7">
        <f>SUMIFS(GQList,GIList,Table_ExternalData_1[[#This Row],[Item_key]],GDList,Table_ExternalData_1[[#Headers],[15]])</f>
        <v>0</v>
      </c>
      <c r="U97" s="7">
        <f>SUMIFS(GQList,GIList,Table_ExternalData_1[[#This Row],[Item_key]],GDList,Table_ExternalData_1[[#Headers],[16]])</f>
        <v>0</v>
      </c>
      <c r="V97" s="7">
        <f>SUMIFS(GQList,GIList,Table_ExternalData_1[[#This Row],[Item_key]],GDList,Table_ExternalData_1[[#Headers],[17]])</f>
        <v>0</v>
      </c>
      <c r="W97" s="7">
        <f>SUMIFS(GQList,GIList,Table_ExternalData_1[[#This Row],[Item_key]],GDList,Table_ExternalData_1[[#Headers],[18]])</f>
        <v>0</v>
      </c>
      <c r="X97" s="7">
        <f>SUMIFS(GQList,GIList,Table_ExternalData_1[[#This Row],[Item_key]],GDList,Table_ExternalData_1[[#Headers],[19]])</f>
        <v>0</v>
      </c>
      <c r="Y97" s="7">
        <f>SUMIFS(GQList,GIList,Table_ExternalData_1[[#This Row],[Item_key]],GDList,Table_ExternalData_1[[#Headers],[20]])</f>
        <v>700</v>
      </c>
      <c r="Z97" s="7">
        <f>SUMIFS(GQList,GIList,Table_ExternalData_1[[#This Row],[Item_key]],GDList,Table_ExternalData_1[[#Headers],[21]])</f>
        <v>0</v>
      </c>
      <c r="AA97" s="7">
        <f>SUMIFS(GQList,GIList,Table_ExternalData_1[[#This Row],[Item_key]],GDList,Table_ExternalData_1[[#Headers],[22]])</f>
        <v>0</v>
      </c>
      <c r="AB97" s="7">
        <f>SUMIFS(GQList,GIList,Table_ExternalData_1[[#This Row],[Item_key]],GDList,Table_ExternalData_1[[#Headers],[23]])</f>
        <v>0</v>
      </c>
      <c r="AC97" s="7">
        <f>SUMIFS(GQList,GIList,Table_ExternalData_1[[#This Row],[Item_key]],GDList,Table_ExternalData_1[[#Headers],[24]])</f>
        <v>0</v>
      </c>
      <c r="AD97" s="7">
        <f>SUMIFS(GQList,GIList,Table_ExternalData_1[[#This Row],[Item_key]],GDList,Table_ExternalData_1[[#Headers],[25]])</f>
        <v>0</v>
      </c>
      <c r="AE97" s="7">
        <f>SUMIFS(GQList,GIList,Table_ExternalData_1[[#This Row],[Item_key]],GDList,Table_ExternalData_1[[#Headers],[26]])</f>
        <v>0</v>
      </c>
      <c r="AF97" s="7">
        <f>SUMIFS(GQList,GIList,Table_ExternalData_1[[#This Row],[Item_key]],GDList,Table_ExternalData_1[[#Headers],[27]])</f>
        <v>0</v>
      </c>
      <c r="AG97" s="7">
        <f>SUMIFS(GQList,GIList,Table_ExternalData_1[[#This Row],[Item_key]],GDList,Table_ExternalData_1[[#Headers],[28]])</f>
        <v>0</v>
      </c>
      <c r="AH97" s="7">
        <f>SUMIFS(GQList,GIList,Table_ExternalData_1[[#This Row],[Item_key]],GDList,Table_ExternalData_1[[#Headers],[29]])</f>
        <v>0</v>
      </c>
      <c r="AI97" s="7">
        <f>SUMIFS(GQList,GIList,Table_ExternalData_1[[#This Row],[Item_key]],GDList,Table_ExternalData_1[[#Headers],[30]])</f>
        <v>0</v>
      </c>
      <c r="AJ97" s="7">
        <f>SUMIFS(GQList,GIList,Table_ExternalData_1[[#This Row],[Item_key]],GDList,Table_ExternalData_1[[#Headers],[31]])</f>
        <v>0</v>
      </c>
      <c r="AK97" s="7">
        <f>SUM(Table_ExternalData_1[[#This Row],[1]:[31]])</f>
        <v>700</v>
      </c>
    </row>
    <row r="98" spans="1:37" ht="24" hidden="1">
      <c r="A98" s="3" t="s">
        <v>1838</v>
      </c>
      <c r="B98" s="3" t="s">
        <v>1829</v>
      </c>
      <c r="C98" s="3" t="s">
        <v>1890</v>
      </c>
      <c r="D98" s="3" t="s">
        <v>1891</v>
      </c>
      <c r="E98" s="6" t="s">
        <v>2021</v>
      </c>
      <c r="F98" s="7">
        <f>SUMIFS(GQList,GIList,Table_ExternalData_1[[#This Row],[Item_key]],GDList,Table_ExternalData_1[[#Headers],[1]])</f>
        <v>0</v>
      </c>
      <c r="G98" s="7">
        <f>SUMIFS(GQList,GIList,Table_ExternalData_1[[#This Row],[Item_key]],GDList,Table_ExternalData_1[[#Headers],[2]])</f>
        <v>0</v>
      </c>
      <c r="H98" s="7">
        <f>SUMIFS(GQList,GIList,Table_ExternalData_1[[#This Row],[Item_key]],GDList,Table_ExternalData_1[[#Headers],[3]])</f>
        <v>0</v>
      </c>
      <c r="I98" s="7">
        <f>SUMIFS(GQList,GIList,Table_ExternalData_1[[#This Row],[Item_key]],GDList,Table_ExternalData_1[[#Headers],[4]])</f>
        <v>0</v>
      </c>
      <c r="J98" s="7">
        <f>SUMIFS(GQList,GIList,Table_ExternalData_1[[#This Row],[Item_key]],GDList,Table_ExternalData_1[[#Headers],[5]])</f>
        <v>0</v>
      </c>
      <c r="K98" s="7">
        <f>SUMIFS(GQList,GIList,Table_ExternalData_1[[#This Row],[Item_key]],GDList,Table_ExternalData_1[[#Headers],[6]])</f>
        <v>0</v>
      </c>
      <c r="L98" s="7">
        <f>SUMIFS(GQList,GIList,Table_ExternalData_1[[#This Row],[Item_key]],GDList,Table_ExternalData_1[[#Headers],[7]])</f>
        <v>0</v>
      </c>
      <c r="M98" s="7">
        <f>SUMIFS(GQList,GIList,Table_ExternalData_1[[#This Row],[Item_key]],GDList,Table_ExternalData_1[[#Headers],[8]])</f>
        <v>0</v>
      </c>
      <c r="N98" s="7">
        <f>SUMIFS(GQList,GIList,Table_ExternalData_1[[#This Row],[Item_key]],GDList,Table_ExternalData_1[[#Headers],[9]])</f>
        <v>0</v>
      </c>
      <c r="O98" s="7">
        <f>SUMIFS(GQList,GIList,Table_ExternalData_1[[#This Row],[Item_key]],GDList,Table_ExternalData_1[[#Headers],[10]])</f>
        <v>0</v>
      </c>
      <c r="P98" s="7">
        <f>SUMIFS(GQList,GIList,Table_ExternalData_1[[#This Row],[Item_key]],GDList,Table_ExternalData_1[[#Headers],[11]])</f>
        <v>0</v>
      </c>
      <c r="Q98" s="7">
        <f>SUMIFS(GQList,GIList,Table_ExternalData_1[[#This Row],[Item_key]],GDList,Table_ExternalData_1[[#Headers],[12]])</f>
        <v>0</v>
      </c>
      <c r="R98" s="7">
        <f>SUMIFS(GQList,GIList,Table_ExternalData_1[[#This Row],[Item_key]],GDList,Table_ExternalData_1[[#Headers],[13]])</f>
        <v>0</v>
      </c>
      <c r="S98" s="7">
        <f>SUMIFS(GQList,GIList,Table_ExternalData_1[[#This Row],[Item_key]],GDList,Table_ExternalData_1[[#Headers],[14]])</f>
        <v>0</v>
      </c>
      <c r="T98" s="7">
        <f>SUMIFS(GQList,GIList,Table_ExternalData_1[[#This Row],[Item_key]],GDList,Table_ExternalData_1[[#Headers],[15]])</f>
        <v>0</v>
      </c>
      <c r="U98" s="7">
        <f>SUMIFS(GQList,GIList,Table_ExternalData_1[[#This Row],[Item_key]],GDList,Table_ExternalData_1[[#Headers],[16]])</f>
        <v>0</v>
      </c>
      <c r="V98" s="7">
        <f>SUMIFS(GQList,GIList,Table_ExternalData_1[[#This Row],[Item_key]],GDList,Table_ExternalData_1[[#Headers],[17]])</f>
        <v>0</v>
      </c>
      <c r="W98" s="7">
        <f>SUMIFS(GQList,GIList,Table_ExternalData_1[[#This Row],[Item_key]],GDList,Table_ExternalData_1[[#Headers],[18]])</f>
        <v>0</v>
      </c>
      <c r="X98" s="7">
        <f>SUMIFS(GQList,GIList,Table_ExternalData_1[[#This Row],[Item_key]],GDList,Table_ExternalData_1[[#Headers],[19]])</f>
        <v>0</v>
      </c>
      <c r="Y98" s="7">
        <f>SUMIFS(GQList,GIList,Table_ExternalData_1[[#This Row],[Item_key]],GDList,Table_ExternalData_1[[#Headers],[20]])</f>
        <v>0</v>
      </c>
      <c r="Z98" s="7">
        <f>SUMIFS(GQList,GIList,Table_ExternalData_1[[#This Row],[Item_key]],GDList,Table_ExternalData_1[[#Headers],[21]])</f>
        <v>0</v>
      </c>
      <c r="AA98" s="7">
        <f>SUMIFS(GQList,GIList,Table_ExternalData_1[[#This Row],[Item_key]],GDList,Table_ExternalData_1[[#Headers],[22]])</f>
        <v>0</v>
      </c>
      <c r="AB98" s="7">
        <f>SUMIFS(GQList,GIList,Table_ExternalData_1[[#This Row],[Item_key]],GDList,Table_ExternalData_1[[#Headers],[23]])</f>
        <v>0</v>
      </c>
      <c r="AC98" s="7">
        <f>SUMIFS(GQList,GIList,Table_ExternalData_1[[#This Row],[Item_key]],GDList,Table_ExternalData_1[[#Headers],[24]])</f>
        <v>0</v>
      </c>
      <c r="AD98" s="7">
        <f>SUMIFS(GQList,GIList,Table_ExternalData_1[[#This Row],[Item_key]],GDList,Table_ExternalData_1[[#Headers],[25]])</f>
        <v>0</v>
      </c>
      <c r="AE98" s="7">
        <f>SUMIFS(GQList,GIList,Table_ExternalData_1[[#This Row],[Item_key]],GDList,Table_ExternalData_1[[#Headers],[26]])</f>
        <v>0</v>
      </c>
      <c r="AF98" s="7">
        <f>SUMIFS(GQList,GIList,Table_ExternalData_1[[#This Row],[Item_key]],GDList,Table_ExternalData_1[[#Headers],[27]])</f>
        <v>0</v>
      </c>
      <c r="AG98" s="7">
        <f>SUMIFS(GQList,GIList,Table_ExternalData_1[[#This Row],[Item_key]],GDList,Table_ExternalData_1[[#Headers],[28]])</f>
        <v>0</v>
      </c>
      <c r="AH98" s="7">
        <f>SUMIFS(GQList,GIList,Table_ExternalData_1[[#This Row],[Item_key]],GDList,Table_ExternalData_1[[#Headers],[29]])</f>
        <v>0</v>
      </c>
      <c r="AI98" s="7">
        <f>SUMIFS(GQList,GIList,Table_ExternalData_1[[#This Row],[Item_key]],GDList,Table_ExternalData_1[[#Headers],[30]])</f>
        <v>0</v>
      </c>
      <c r="AJ98" s="7">
        <f>SUMIFS(GQList,GIList,Table_ExternalData_1[[#This Row],[Item_key]],GDList,Table_ExternalData_1[[#Headers],[31]])</f>
        <v>1000</v>
      </c>
      <c r="AK98" s="7">
        <f>SUM(Table_ExternalData_1[[#This Row],[1]:[31]])</f>
        <v>1000</v>
      </c>
    </row>
    <row r="99" spans="1:37" ht="24" hidden="1">
      <c r="A99" s="3" t="s">
        <v>1838</v>
      </c>
      <c r="B99" s="3" t="s">
        <v>1784</v>
      </c>
      <c r="C99" s="3" t="s">
        <v>1892</v>
      </c>
      <c r="D99" s="3" t="s">
        <v>1893</v>
      </c>
      <c r="E99" s="6" t="s">
        <v>2021</v>
      </c>
      <c r="F99" s="7">
        <f>SUMIFS(GQList,GIList,Table_ExternalData_1[[#This Row],[Item_key]],GDList,Table_ExternalData_1[[#Headers],[1]])</f>
        <v>0</v>
      </c>
      <c r="G99" s="7">
        <f>SUMIFS(GQList,GIList,Table_ExternalData_1[[#This Row],[Item_key]],GDList,Table_ExternalData_1[[#Headers],[2]])</f>
        <v>0</v>
      </c>
      <c r="H99" s="7">
        <f>SUMIFS(GQList,GIList,Table_ExternalData_1[[#This Row],[Item_key]],GDList,Table_ExternalData_1[[#Headers],[3]])</f>
        <v>0</v>
      </c>
      <c r="I99" s="7">
        <f>SUMIFS(GQList,GIList,Table_ExternalData_1[[#This Row],[Item_key]],GDList,Table_ExternalData_1[[#Headers],[4]])</f>
        <v>0</v>
      </c>
      <c r="J99" s="7">
        <f>SUMIFS(GQList,GIList,Table_ExternalData_1[[#This Row],[Item_key]],GDList,Table_ExternalData_1[[#Headers],[5]])</f>
        <v>0</v>
      </c>
      <c r="K99" s="7">
        <f>SUMIFS(GQList,GIList,Table_ExternalData_1[[#This Row],[Item_key]],GDList,Table_ExternalData_1[[#Headers],[6]])</f>
        <v>0</v>
      </c>
      <c r="L99" s="7">
        <f>SUMIFS(GQList,GIList,Table_ExternalData_1[[#This Row],[Item_key]],GDList,Table_ExternalData_1[[#Headers],[7]])</f>
        <v>0</v>
      </c>
      <c r="M99" s="7">
        <f>SUMIFS(GQList,GIList,Table_ExternalData_1[[#This Row],[Item_key]],GDList,Table_ExternalData_1[[#Headers],[8]])</f>
        <v>0</v>
      </c>
      <c r="N99" s="7">
        <f>SUMIFS(GQList,GIList,Table_ExternalData_1[[#This Row],[Item_key]],GDList,Table_ExternalData_1[[#Headers],[9]])</f>
        <v>0</v>
      </c>
      <c r="O99" s="7">
        <f>SUMIFS(GQList,GIList,Table_ExternalData_1[[#This Row],[Item_key]],GDList,Table_ExternalData_1[[#Headers],[10]])</f>
        <v>0</v>
      </c>
      <c r="P99" s="7">
        <f>SUMIFS(GQList,GIList,Table_ExternalData_1[[#This Row],[Item_key]],GDList,Table_ExternalData_1[[#Headers],[11]])</f>
        <v>0</v>
      </c>
      <c r="Q99" s="7">
        <f>SUMIFS(GQList,GIList,Table_ExternalData_1[[#This Row],[Item_key]],GDList,Table_ExternalData_1[[#Headers],[12]])</f>
        <v>0</v>
      </c>
      <c r="R99" s="7">
        <f>SUMIFS(GQList,GIList,Table_ExternalData_1[[#This Row],[Item_key]],GDList,Table_ExternalData_1[[#Headers],[13]])</f>
        <v>0</v>
      </c>
      <c r="S99" s="7">
        <f>SUMIFS(GQList,GIList,Table_ExternalData_1[[#This Row],[Item_key]],GDList,Table_ExternalData_1[[#Headers],[14]])</f>
        <v>0</v>
      </c>
      <c r="T99" s="7">
        <f>SUMIFS(GQList,GIList,Table_ExternalData_1[[#This Row],[Item_key]],GDList,Table_ExternalData_1[[#Headers],[15]])</f>
        <v>0</v>
      </c>
      <c r="U99" s="7">
        <f>SUMIFS(GQList,GIList,Table_ExternalData_1[[#This Row],[Item_key]],GDList,Table_ExternalData_1[[#Headers],[16]])</f>
        <v>0</v>
      </c>
      <c r="V99" s="7">
        <f>SUMIFS(GQList,GIList,Table_ExternalData_1[[#This Row],[Item_key]],GDList,Table_ExternalData_1[[#Headers],[17]])</f>
        <v>0</v>
      </c>
      <c r="W99" s="7">
        <f>SUMIFS(GQList,GIList,Table_ExternalData_1[[#This Row],[Item_key]],GDList,Table_ExternalData_1[[#Headers],[18]])</f>
        <v>0</v>
      </c>
      <c r="X99" s="7">
        <f>SUMIFS(GQList,GIList,Table_ExternalData_1[[#This Row],[Item_key]],GDList,Table_ExternalData_1[[#Headers],[19]])</f>
        <v>0</v>
      </c>
      <c r="Y99" s="7">
        <f>SUMIFS(GQList,GIList,Table_ExternalData_1[[#This Row],[Item_key]],GDList,Table_ExternalData_1[[#Headers],[20]])</f>
        <v>1250</v>
      </c>
      <c r="Z99" s="7">
        <f>SUMIFS(GQList,GIList,Table_ExternalData_1[[#This Row],[Item_key]],GDList,Table_ExternalData_1[[#Headers],[21]])</f>
        <v>0</v>
      </c>
      <c r="AA99" s="7">
        <f>SUMIFS(GQList,GIList,Table_ExternalData_1[[#This Row],[Item_key]],GDList,Table_ExternalData_1[[#Headers],[22]])</f>
        <v>0</v>
      </c>
      <c r="AB99" s="7">
        <f>SUMIFS(GQList,GIList,Table_ExternalData_1[[#This Row],[Item_key]],GDList,Table_ExternalData_1[[#Headers],[23]])</f>
        <v>0</v>
      </c>
      <c r="AC99" s="7">
        <f>SUMIFS(GQList,GIList,Table_ExternalData_1[[#This Row],[Item_key]],GDList,Table_ExternalData_1[[#Headers],[24]])</f>
        <v>0</v>
      </c>
      <c r="AD99" s="7">
        <f>SUMIFS(GQList,GIList,Table_ExternalData_1[[#This Row],[Item_key]],GDList,Table_ExternalData_1[[#Headers],[25]])</f>
        <v>0</v>
      </c>
      <c r="AE99" s="7">
        <f>SUMIFS(GQList,GIList,Table_ExternalData_1[[#This Row],[Item_key]],GDList,Table_ExternalData_1[[#Headers],[26]])</f>
        <v>0</v>
      </c>
      <c r="AF99" s="7">
        <f>SUMIFS(GQList,GIList,Table_ExternalData_1[[#This Row],[Item_key]],GDList,Table_ExternalData_1[[#Headers],[27]])</f>
        <v>0</v>
      </c>
      <c r="AG99" s="7">
        <f>SUMIFS(GQList,GIList,Table_ExternalData_1[[#This Row],[Item_key]],GDList,Table_ExternalData_1[[#Headers],[28]])</f>
        <v>0</v>
      </c>
      <c r="AH99" s="7">
        <f>SUMIFS(GQList,GIList,Table_ExternalData_1[[#This Row],[Item_key]],GDList,Table_ExternalData_1[[#Headers],[29]])</f>
        <v>0</v>
      </c>
      <c r="AI99" s="7">
        <f>SUMIFS(GQList,GIList,Table_ExternalData_1[[#This Row],[Item_key]],GDList,Table_ExternalData_1[[#Headers],[30]])</f>
        <v>0</v>
      </c>
      <c r="AJ99" s="7">
        <f>SUMIFS(GQList,GIList,Table_ExternalData_1[[#This Row],[Item_key]],GDList,Table_ExternalData_1[[#Headers],[31]])</f>
        <v>0</v>
      </c>
      <c r="AK99" s="7">
        <f>SUM(Table_ExternalData_1[[#This Row],[1]:[31]])</f>
        <v>1250</v>
      </c>
    </row>
    <row r="100" spans="1:37" ht="24" hidden="1">
      <c r="A100" s="3" t="s">
        <v>1838</v>
      </c>
      <c r="B100" s="3" t="s">
        <v>1741</v>
      </c>
      <c r="C100" s="3" t="s">
        <v>1894</v>
      </c>
      <c r="D100" s="3" t="s">
        <v>1895</v>
      </c>
      <c r="E100" s="6" t="s">
        <v>2021</v>
      </c>
      <c r="F100" s="7">
        <f>SUMIFS(GQList,GIList,Table_ExternalData_1[[#This Row],[Item_key]],GDList,Table_ExternalData_1[[#Headers],[1]])</f>
        <v>0</v>
      </c>
      <c r="G100" s="7">
        <f>SUMIFS(GQList,GIList,Table_ExternalData_1[[#This Row],[Item_key]],GDList,Table_ExternalData_1[[#Headers],[2]])</f>
        <v>0</v>
      </c>
      <c r="H100" s="7">
        <f>SUMIFS(GQList,GIList,Table_ExternalData_1[[#This Row],[Item_key]],GDList,Table_ExternalData_1[[#Headers],[3]])</f>
        <v>0</v>
      </c>
      <c r="I100" s="7">
        <f>SUMIFS(GQList,GIList,Table_ExternalData_1[[#This Row],[Item_key]],GDList,Table_ExternalData_1[[#Headers],[4]])</f>
        <v>0</v>
      </c>
      <c r="J100" s="7">
        <f>SUMIFS(GQList,GIList,Table_ExternalData_1[[#This Row],[Item_key]],GDList,Table_ExternalData_1[[#Headers],[5]])</f>
        <v>0</v>
      </c>
      <c r="K100" s="7">
        <f>SUMIFS(GQList,GIList,Table_ExternalData_1[[#This Row],[Item_key]],GDList,Table_ExternalData_1[[#Headers],[6]])</f>
        <v>10000</v>
      </c>
      <c r="L100" s="7">
        <f>SUMIFS(GQList,GIList,Table_ExternalData_1[[#This Row],[Item_key]],GDList,Table_ExternalData_1[[#Headers],[7]])</f>
        <v>0</v>
      </c>
      <c r="M100" s="7">
        <f>SUMIFS(GQList,GIList,Table_ExternalData_1[[#This Row],[Item_key]],GDList,Table_ExternalData_1[[#Headers],[8]])</f>
        <v>0</v>
      </c>
      <c r="N100" s="7">
        <f>SUMIFS(GQList,GIList,Table_ExternalData_1[[#This Row],[Item_key]],GDList,Table_ExternalData_1[[#Headers],[9]])</f>
        <v>0</v>
      </c>
      <c r="O100" s="7">
        <f>SUMIFS(GQList,GIList,Table_ExternalData_1[[#This Row],[Item_key]],GDList,Table_ExternalData_1[[#Headers],[10]])</f>
        <v>0</v>
      </c>
      <c r="P100" s="7">
        <f>SUMIFS(GQList,GIList,Table_ExternalData_1[[#This Row],[Item_key]],GDList,Table_ExternalData_1[[#Headers],[11]])</f>
        <v>0</v>
      </c>
      <c r="Q100" s="7">
        <f>SUMIFS(GQList,GIList,Table_ExternalData_1[[#This Row],[Item_key]],GDList,Table_ExternalData_1[[#Headers],[12]])</f>
        <v>0</v>
      </c>
      <c r="R100" s="7">
        <f>SUMIFS(GQList,GIList,Table_ExternalData_1[[#This Row],[Item_key]],GDList,Table_ExternalData_1[[#Headers],[13]])</f>
        <v>0</v>
      </c>
      <c r="S100" s="7">
        <f>SUMIFS(GQList,GIList,Table_ExternalData_1[[#This Row],[Item_key]],GDList,Table_ExternalData_1[[#Headers],[14]])</f>
        <v>7500</v>
      </c>
      <c r="T100" s="7">
        <f>SUMIFS(GQList,GIList,Table_ExternalData_1[[#This Row],[Item_key]],GDList,Table_ExternalData_1[[#Headers],[15]])</f>
        <v>0</v>
      </c>
      <c r="U100" s="7">
        <f>SUMIFS(GQList,GIList,Table_ExternalData_1[[#This Row],[Item_key]],GDList,Table_ExternalData_1[[#Headers],[16]])</f>
        <v>0</v>
      </c>
      <c r="V100" s="7">
        <f>SUMIFS(GQList,GIList,Table_ExternalData_1[[#This Row],[Item_key]],GDList,Table_ExternalData_1[[#Headers],[17]])</f>
        <v>0</v>
      </c>
      <c r="W100" s="7">
        <f>SUMIFS(GQList,GIList,Table_ExternalData_1[[#This Row],[Item_key]],GDList,Table_ExternalData_1[[#Headers],[18]])</f>
        <v>0</v>
      </c>
      <c r="X100" s="7">
        <f>SUMIFS(GQList,GIList,Table_ExternalData_1[[#This Row],[Item_key]],GDList,Table_ExternalData_1[[#Headers],[19]])</f>
        <v>0</v>
      </c>
      <c r="Y100" s="7">
        <f>SUMIFS(GQList,GIList,Table_ExternalData_1[[#This Row],[Item_key]],GDList,Table_ExternalData_1[[#Headers],[20]])</f>
        <v>0</v>
      </c>
      <c r="Z100" s="7">
        <f>SUMIFS(GQList,GIList,Table_ExternalData_1[[#This Row],[Item_key]],GDList,Table_ExternalData_1[[#Headers],[21]])</f>
        <v>0</v>
      </c>
      <c r="AA100" s="7">
        <f>SUMIFS(GQList,GIList,Table_ExternalData_1[[#This Row],[Item_key]],GDList,Table_ExternalData_1[[#Headers],[22]])</f>
        <v>0</v>
      </c>
      <c r="AB100" s="7">
        <f>SUMIFS(GQList,GIList,Table_ExternalData_1[[#This Row],[Item_key]],GDList,Table_ExternalData_1[[#Headers],[23]])</f>
        <v>0</v>
      </c>
      <c r="AC100" s="7">
        <f>SUMIFS(GQList,GIList,Table_ExternalData_1[[#This Row],[Item_key]],GDList,Table_ExternalData_1[[#Headers],[24]])</f>
        <v>0</v>
      </c>
      <c r="AD100" s="7">
        <f>SUMIFS(GQList,GIList,Table_ExternalData_1[[#This Row],[Item_key]],GDList,Table_ExternalData_1[[#Headers],[25]])</f>
        <v>0</v>
      </c>
      <c r="AE100" s="7">
        <f>SUMIFS(GQList,GIList,Table_ExternalData_1[[#This Row],[Item_key]],GDList,Table_ExternalData_1[[#Headers],[26]])</f>
        <v>0</v>
      </c>
      <c r="AF100" s="7">
        <f>SUMIFS(GQList,GIList,Table_ExternalData_1[[#This Row],[Item_key]],GDList,Table_ExternalData_1[[#Headers],[27]])</f>
        <v>0</v>
      </c>
      <c r="AG100" s="7">
        <f>SUMIFS(GQList,GIList,Table_ExternalData_1[[#This Row],[Item_key]],GDList,Table_ExternalData_1[[#Headers],[28]])</f>
        <v>0</v>
      </c>
      <c r="AH100" s="7">
        <f>SUMIFS(GQList,GIList,Table_ExternalData_1[[#This Row],[Item_key]],GDList,Table_ExternalData_1[[#Headers],[29]])</f>
        <v>0</v>
      </c>
      <c r="AI100" s="7">
        <f>SUMIFS(GQList,GIList,Table_ExternalData_1[[#This Row],[Item_key]],GDList,Table_ExternalData_1[[#Headers],[30]])</f>
        <v>0</v>
      </c>
      <c r="AJ100" s="7">
        <f>SUMIFS(GQList,GIList,Table_ExternalData_1[[#This Row],[Item_key]],GDList,Table_ExternalData_1[[#Headers],[31]])</f>
        <v>0</v>
      </c>
      <c r="AK100" s="7">
        <f>SUM(Table_ExternalData_1[[#This Row],[1]:[31]])</f>
        <v>17500</v>
      </c>
    </row>
    <row r="101" spans="1:37" ht="24" hidden="1">
      <c r="A101" s="3" t="s">
        <v>1838</v>
      </c>
      <c r="B101" s="3" t="s">
        <v>1785</v>
      </c>
      <c r="C101" s="3" t="s">
        <v>1896</v>
      </c>
      <c r="D101" s="3" t="s">
        <v>1897</v>
      </c>
      <c r="E101" s="6" t="s">
        <v>2021</v>
      </c>
      <c r="F101" s="7">
        <f>SUMIFS(GQList,GIList,Table_ExternalData_1[[#This Row],[Item_key]],GDList,Table_ExternalData_1[[#Headers],[1]])</f>
        <v>0</v>
      </c>
      <c r="G101" s="7">
        <f>SUMIFS(GQList,GIList,Table_ExternalData_1[[#This Row],[Item_key]],GDList,Table_ExternalData_1[[#Headers],[2]])</f>
        <v>0</v>
      </c>
      <c r="H101" s="7">
        <f>SUMIFS(GQList,GIList,Table_ExternalData_1[[#This Row],[Item_key]],GDList,Table_ExternalData_1[[#Headers],[3]])</f>
        <v>0</v>
      </c>
      <c r="I101" s="7">
        <f>SUMIFS(GQList,GIList,Table_ExternalData_1[[#This Row],[Item_key]],GDList,Table_ExternalData_1[[#Headers],[4]])</f>
        <v>0</v>
      </c>
      <c r="J101" s="7">
        <f>SUMIFS(GQList,GIList,Table_ExternalData_1[[#This Row],[Item_key]],GDList,Table_ExternalData_1[[#Headers],[5]])</f>
        <v>0</v>
      </c>
      <c r="K101" s="7">
        <f>SUMIFS(GQList,GIList,Table_ExternalData_1[[#This Row],[Item_key]],GDList,Table_ExternalData_1[[#Headers],[6]])</f>
        <v>0</v>
      </c>
      <c r="L101" s="7">
        <f>SUMIFS(GQList,GIList,Table_ExternalData_1[[#This Row],[Item_key]],GDList,Table_ExternalData_1[[#Headers],[7]])</f>
        <v>0</v>
      </c>
      <c r="M101" s="7">
        <f>SUMIFS(GQList,GIList,Table_ExternalData_1[[#This Row],[Item_key]],GDList,Table_ExternalData_1[[#Headers],[8]])</f>
        <v>0</v>
      </c>
      <c r="N101" s="7">
        <f>SUMIFS(GQList,GIList,Table_ExternalData_1[[#This Row],[Item_key]],GDList,Table_ExternalData_1[[#Headers],[9]])</f>
        <v>0</v>
      </c>
      <c r="O101" s="7">
        <f>SUMIFS(GQList,GIList,Table_ExternalData_1[[#This Row],[Item_key]],GDList,Table_ExternalData_1[[#Headers],[10]])</f>
        <v>0</v>
      </c>
      <c r="P101" s="7">
        <f>SUMIFS(GQList,GIList,Table_ExternalData_1[[#This Row],[Item_key]],GDList,Table_ExternalData_1[[#Headers],[11]])</f>
        <v>0</v>
      </c>
      <c r="Q101" s="7">
        <f>SUMIFS(GQList,GIList,Table_ExternalData_1[[#This Row],[Item_key]],GDList,Table_ExternalData_1[[#Headers],[12]])</f>
        <v>0</v>
      </c>
      <c r="R101" s="7">
        <f>SUMIFS(GQList,GIList,Table_ExternalData_1[[#This Row],[Item_key]],GDList,Table_ExternalData_1[[#Headers],[13]])</f>
        <v>0</v>
      </c>
      <c r="S101" s="7">
        <f>SUMIFS(GQList,GIList,Table_ExternalData_1[[#This Row],[Item_key]],GDList,Table_ExternalData_1[[#Headers],[14]])</f>
        <v>0</v>
      </c>
      <c r="T101" s="7">
        <f>SUMIFS(GQList,GIList,Table_ExternalData_1[[#This Row],[Item_key]],GDList,Table_ExternalData_1[[#Headers],[15]])</f>
        <v>0</v>
      </c>
      <c r="U101" s="7">
        <f>SUMIFS(GQList,GIList,Table_ExternalData_1[[#This Row],[Item_key]],GDList,Table_ExternalData_1[[#Headers],[16]])</f>
        <v>0</v>
      </c>
      <c r="V101" s="7">
        <f>SUMIFS(GQList,GIList,Table_ExternalData_1[[#This Row],[Item_key]],GDList,Table_ExternalData_1[[#Headers],[17]])</f>
        <v>0</v>
      </c>
      <c r="W101" s="7">
        <f>SUMIFS(GQList,GIList,Table_ExternalData_1[[#This Row],[Item_key]],GDList,Table_ExternalData_1[[#Headers],[18]])</f>
        <v>0</v>
      </c>
      <c r="X101" s="7">
        <f>SUMIFS(GQList,GIList,Table_ExternalData_1[[#This Row],[Item_key]],GDList,Table_ExternalData_1[[#Headers],[19]])</f>
        <v>0</v>
      </c>
      <c r="Y101" s="7">
        <f>SUMIFS(GQList,GIList,Table_ExternalData_1[[#This Row],[Item_key]],GDList,Table_ExternalData_1[[#Headers],[20]])</f>
        <v>1000</v>
      </c>
      <c r="Z101" s="7">
        <f>SUMIFS(GQList,GIList,Table_ExternalData_1[[#This Row],[Item_key]],GDList,Table_ExternalData_1[[#Headers],[21]])</f>
        <v>0</v>
      </c>
      <c r="AA101" s="7">
        <f>SUMIFS(GQList,GIList,Table_ExternalData_1[[#This Row],[Item_key]],GDList,Table_ExternalData_1[[#Headers],[22]])</f>
        <v>0</v>
      </c>
      <c r="AB101" s="7">
        <f>SUMIFS(GQList,GIList,Table_ExternalData_1[[#This Row],[Item_key]],GDList,Table_ExternalData_1[[#Headers],[23]])</f>
        <v>0</v>
      </c>
      <c r="AC101" s="7">
        <f>SUMIFS(GQList,GIList,Table_ExternalData_1[[#This Row],[Item_key]],GDList,Table_ExternalData_1[[#Headers],[24]])</f>
        <v>0</v>
      </c>
      <c r="AD101" s="7">
        <f>SUMIFS(GQList,GIList,Table_ExternalData_1[[#This Row],[Item_key]],GDList,Table_ExternalData_1[[#Headers],[25]])</f>
        <v>0</v>
      </c>
      <c r="AE101" s="7">
        <f>SUMIFS(GQList,GIList,Table_ExternalData_1[[#This Row],[Item_key]],GDList,Table_ExternalData_1[[#Headers],[26]])</f>
        <v>0</v>
      </c>
      <c r="AF101" s="7">
        <f>SUMIFS(GQList,GIList,Table_ExternalData_1[[#This Row],[Item_key]],GDList,Table_ExternalData_1[[#Headers],[27]])</f>
        <v>0</v>
      </c>
      <c r="AG101" s="7">
        <f>SUMIFS(GQList,GIList,Table_ExternalData_1[[#This Row],[Item_key]],GDList,Table_ExternalData_1[[#Headers],[28]])</f>
        <v>0</v>
      </c>
      <c r="AH101" s="7">
        <f>SUMIFS(GQList,GIList,Table_ExternalData_1[[#This Row],[Item_key]],GDList,Table_ExternalData_1[[#Headers],[29]])</f>
        <v>0</v>
      </c>
      <c r="AI101" s="7">
        <f>SUMIFS(GQList,GIList,Table_ExternalData_1[[#This Row],[Item_key]],GDList,Table_ExternalData_1[[#Headers],[30]])</f>
        <v>0</v>
      </c>
      <c r="AJ101" s="7">
        <f>SUMIFS(GQList,GIList,Table_ExternalData_1[[#This Row],[Item_key]],GDList,Table_ExternalData_1[[#Headers],[31]])</f>
        <v>0</v>
      </c>
      <c r="AK101" s="7">
        <f>SUM(Table_ExternalData_1[[#This Row],[1]:[31]])</f>
        <v>1000</v>
      </c>
    </row>
    <row r="102" spans="1:37" ht="24" hidden="1">
      <c r="A102" s="3" t="s">
        <v>1838</v>
      </c>
      <c r="B102" s="3" t="s">
        <v>1786</v>
      </c>
      <c r="C102" s="3" t="s">
        <v>1898</v>
      </c>
      <c r="D102" s="3" t="s">
        <v>1899</v>
      </c>
      <c r="E102" s="6" t="s">
        <v>2021</v>
      </c>
      <c r="F102" s="7">
        <f>SUMIFS(GQList,GIList,Table_ExternalData_1[[#This Row],[Item_key]],GDList,Table_ExternalData_1[[#Headers],[1]])</f>
        <v>0</v>
      </c>
      <c r="G102" s="7">
        <f>SUMIFS(GQList,GIList,Table_ExternalData_1[[#This Row],[Item_key]],GDList,Table_ExternalData_1[[#Headers],[2]])</f>
        <v>0</v>
      </c>
      <c r="H102" s="7">
        <f>SUMIFS(GQList,GIList,Table_ExternalData_1[[#This Row],[Item_key]],GDList,Table_ExternalData_1[[#Headers],[3]])</f>
        <v>0</v>
      </c>
      <c r="I102" s="7">
        <f>SUMIFS(GQList,GIList,Table_ExternalData_1[[#This Row],[Item_key]],GDList,Table_ExternalData_1[[#Headers],[4]])</f>
        <v>0</v>
      </c>
      <c r="J102" s="7">
        <f>SUMIFS(GQList,GIList,Table_ExternalData_1[[#This Row],[Item_key]],GDList,Table_ExternalData_1[[#Headers],[5]])</f>
        <v>0</v>
      </c>
      <c r="K102" s="7">
        <f>SUMIFS(GQList,GIList,Table_ExternalData_1[[#This Row],[Item_key]],GDList,Table_ExternalData_1[[#Headers],[6]])</f>
        <v>0</v>
      </c>
      <c r="L102" s="7">
        <f>SUMIFS(GQList,GIList,Table_ExternalData_1[[#This Row],[Item_key]],GDList,Table_ExternalData_1[[#Headers],[7]])</f>
        <v>0</v>
      </c>
      <c r="M102" s="7">
        <f>SUMIFS(GQList,GIList,Table_ExternalData_1[[#This Row],[Item_key]],GDList,Table_ExternalData_1[[#Headers],[8]])</f>
        <v>0</v>
      </c>
      <c r="N102" s="7">
        <f>SUMIFS(GQList,GIList,Table_ExternalData_1[[#This Row],[Item_key]],GDList,Table_ExternalData_1[[#Headers],[9]])</f>
        <v>0</v>
      </c>
      <c r="O102" s="7">
        <f>SUMIFS(GQList,GIList,Table_ExternalData_1[[#This Row],[Item_key]],GDList,Table_ExternalData_1[[#Headers],[10]])</f>
        <v>0</v>
      </c>
      <c r="P102" s="7">
        <f>SUMIFS(GQList,GIList,Table_ExternalData_1[[#This Row],[Item_key]],GDList,Table_ExternalData_1[[#Headers],[11]])</f>
        <v>0</v>
      </c>
      <c r="Q102" s="7">
        <f>SUMIFS(GQList,GIList,Table_ExternalData_1[[#This Row],[Item_key]],GDList,Table_ExternalData_1[[#Headers],[12]])</f>
        <v>0</v>
      </c>
      <c r="R102" s="7">
        <f>SUMIFS(GQList,GIList,Table_ExternalData_1[[#This Row],[Item_key]],GDList,Table_ExternalData_1[[#Headers],[13]])</f>
        <v>0</v>
      </c>
      <c r="S102" s="7">
        <f>SUMIFS(GQList,GIList,Table_ExternalData_1[[#This Row],[Item_key]],GDList,Table_ExternalData_1[[#Headers],[14]])</f>
        <v>0</v>
      </c>
      <c r="T102" s="7">
        <f>SUMIFS(GQList,GIList,Table_ExternalData_1[[#This Row],[Item_key]],GDList,Table_ExternalData_1[[#Headers],[15]])</f>
        <v>0</v>
      </c>
      <c r="U102" s="7">
        <f>SUMIFS(GQList,GIList,Table_ExternalData_1[[#This Row],[Item_key]],GDList,Table_ExternalData_1[[#Headers],[16]])</f>
        <v>0</v>
      </c>
      <c r="V102" s="7">
        <f>SUMIFS(GQList,GIList,Table_ExternalData_1[[#This Row],[Item_key]],GDList,Table_ExternalData_1[[#Headers],[17]])</f>
        <v>0</v>
      </c>
      <c r="W102" s="7">
        <f>SUMIFS(GQList,GIList,Table_ExternalData_1[[#This Row],[Item_key]],GDList,Table_ExternalData_1[[#Headers],[18]])</f>
        <v>0</v>
      </c>
      <c r="X102" s="7">
        <f>SUMIFS(GQList,GIList,Table_ExternalData_1[[#This Row],[Item_key]],GDList,Table_ExternalData_1[[#Headers],[19]])</f>
        <v>0</v>
      </c>
      <c r="Y102" s="7">
        <f>SUMIFS(GQList,GIList,Table_ExternalData_1[[#This Row],[Item_key]],GDList,Table_ExternalData_1[[#Headers],[20]])</f>
        <v>600</v>
      </c>
      <c r="Z102" s="7">
        <f>SUMIFS(GQList,GIList,Table_ExternalData_1[[#This Row],[Item_key]],GDList,Table_ExternalData_1[[#Headers],[21]])</f>
        <v>0</v>
      </c>
      <c r="AA102" s="7">
        <f>SUMIFS(GQList,GIList,Table_ExternalData_1[[#This Row],[Item_key]],GDList,Table_ExternalData_1[[#Headers],[22]])</f>
        <v>0</v>
      </c>
      <c r="AB102" s="7">
        <f>SUMIFS(GQList,GIList,Table_ExternalData_1[[#This Row],[Item_key]],GDList,Table_ExternalData_1[[#Headers],[23]])</f>
        <v>0</v>
      </c>
      <c r="AC102" s="7">
        <f>SUMIFS(GQList,GIList,Table_ExternalData_1[[#This Row],[Item_key]],GDList,Table_ExternalData_1[[#Headers],[24]])</f>
        <v>0</v>
      </c>
      <c r="AD102" s="7">
        <f>SUMIFS(GQList,GIList,Table_ExternalData_1[[#This Row],[Item_key]],GDList,Table_ExternalData_1[[#Headers],[25]])</f>
        <v>0</v>
      </c>
      <c r="AE102" s="7">
        <f>SUMIFS(GQList,GIList,Table_ExternalData_1[[#This Row],[Item_key]],GDList,Table_ExternalData_1[[#Headers],[26]])</f>
        <v>0</v>
      </c>
      <c r="AF102" s="7">
        <f>SUMIFS(GQList,GIList,Table_ExternalData_1[[#This Row],[Item_key]],GDList,Table_ExternalData_1[[#Headers],[27]])</f>
        <v>0</v>
      </c>
      <c r="AG102" s="7">
        <f>SUMIFS(GQList,GIList,Table_ExternalData_1[[#This Row],[Item_key]],GDList,Table_ExternalData_1[[#Headers],[28]])</f>
        <v>0</v>
      </c>
      <c r="AH102" s="7">
        <f>SUMIFS(GQList,GIList,Table_ExternalData_1[[#This Row],[Item_key]],GDList,Table_ExternalData_1[[#Headers],[29]])</f>
        <v>0</v>
      </c>
      <c r="AI102" s="7">
        <f>SUMIFS(GQList,GIList,Table_ExternalData_1[[#This Row],[Item_key]],GDList,Table_ExternalData_1[[#Headers],[30]])</f>
        <v>0</v>
      </c>
      <c r="AJ102" s="7">
        <f>SUMIFS(GQList,GIList,Table_ExternalData_1[[#This Row],[Item_key]],GDList,Table_ExternalData_1[[#Headers],[31]])</f>
        <v>0</v>
      </c>
      <c r="AK102" s="7">
        <f>SUM(Table_ExternalData_1[[#This Row],[1]:[31]])</f>
        <v>600</v>
      </c>
    </row>
    <row r="103" spans="1:37" ht="24" hidden="1">
      <c r="A103" s="3" t="s">
        <v>1838</v>
      </c>
      <c r="B103" s="3" t="s">
        <v>1787</v>
      </c>
      <c r="C103" s="3" t="s">
        <v>1900</v>
      </c>
      <c r="D103" s="3" t="s">
        <v>1901</v>
      </c>
      <c r="E103" s="6" t="s">
        <v>2021</v>
      </c>
      <c r="F103" s="7">
        <f>SUMIFS(GQList,GIList,Table_ExternalData_1[[#This Row],[Item_key]],GDList,Table_ExternalData_1[[#Headers],[1]])</f>
        <v>0</v>
      </c>
      <c r="G103" s="7">
        <f>SUMIFS(GQList,GIList,Table_ExternalData_1[[#This Row],[Item_key]],GDList,Table_ExternalData_1[[#Headers],[2]])</f>
        <v>0</v>
      </c>
      <c r="H103" s="7">
        <f>SUMIFS(GQList,GIList,Table_ExternalData_1[[#This Row],[Item_key]],GDList,Table_ExternalData_1[[#Headers],[3]])</f>
        <v>0</v>
      </c>
      <c r="I103" s="7">
        <f>SUMIFS(GQList,GIList,Table_ExternalData_1[[#This Row],[Item_key]],GDList,Table_ExternalData_1[[#Headers],[4]])</f>
        <v>0</v>
      </c>
      <c r="J103" s="7">
        <f>SUMIFS(GQList,GIList,Table_ExternalData_1[[#This Row],[Item_key]],GDList,Table_ExternalData_1[[#Headers],[5]])</f>
        <v>0</v>
      </c>
      <c r="K103" s="7">
        <f>SUMIFS(GQList,GIList,Table_ExternalData_1[[#This Row],[Item_key]],GDList,Table_ExternalData_1[[#Headers],[6]])</f>
        <v>0</v>
      </c>
      <c r="L103" s="7">
        <f>SUMIFS(GQList,GIList,Table_ExternalData_1[[#This Row],[Item_key]],GDList,Table_ExternalData_1[[#Headers],[7]])</f>
        <v>0</v>
      </c>
      <c r="M103" s="7">
        <f>SUMIFS(GQList,GIList,Table_ExternalData_1[[#This Row],[Item_key]],GDList,Table_ExternalData_1[[#Headers],[8]])</f>
        <v>0</v>
      </c>
      <c r="N103" s="7">
        <f>SUMIFS(GQList,GIList,Table_ExternalData_1[[#This Row],[Item_key]],GDList,Table_ExternalData_1[[#Headers],[9]])</f>
        <v>0</v>
      </c>
      <c r="O103" s="7">
        <f>SUMIFS(GQList,GIList,Table_ExternalData_1[[#This Row],[Item_key]],GDList,Table_ExternalData_1[[#Headers],[10]])</f>
        <v>0</v>
      </c>
      <c r="P103" s="7">
        <f>SUMIFS(GQList,GIList,Table_ExternalData_1[[#This Row],[Item_key]],GDList,Table_ExternalData_1[[#Headers],[11]])</f>
        <v>0</v>
      </c>
      <c r="Q103" s="7">
        <f>SUMIFS(GQList,GIList,Table_ExternalData_1[[#This Row],[Item_key]],GDList,Table_ExternalData_1[[#Headers],[12]])</f>
        <v>0</v>
      </c>
      <c r="R103" s="7">
        <f>SUMIFS(GQList,GIList,Table_ExternalData_1[[#This Row],[Item_key]],GDList,Table_ExternalData_1[[#Headers],[13]])</f>
        <v>0</v>
      </c>
      <c r="S103" s="7">
        <f>SUMIFS(GQList,GIList,Table_ExternalData_1[[#This Row],[Item_key]],GDList,Table_ExternalData_1[[#Headers],[14]])</f>
        <v>0</v>
      </c>
      <c r="T103" s="7">
        <f>SUMIFS(GQList,GIList,Table_ExternalData_1[[#This Row],[Item_key]],GDList,Table_ExternalData_1[[#Headers],[15]])</f>
        <v>0</v>
      </c>
      <c r="U103" s="7">
        <f>SUMIFS(GQList,GIList,Table_ExternalData_1[[#This Row],[Item_key]],GDList,Table_ExternalData_1[[#Headers],[16]])</f>
        <v>0</v>
      </c>
      <c r="V103" s="7">
        <f>SUMIFS(GQList,GIList,Table_ExternalData_1[[#This Row],[Item_key]],GDList,Table_ExternalData_1[[#Headers],[17]])</f>
        <v>0</v>
      </c>
      <c r="W103" s="7">
        <f>SUMIFS(GQList,GIList,Table_ExternalData_1[[#This Row],[Item_key]],GDList,Table_ExternalData_1[[#Headers],[18]])</f>
        <v>0</v>
      </c>
      <c r="X103" s="7">
        <f>SUMIFS(GQList,GIList,Table_ExternalData_1[[#This Row],[Item_key]],GDList,Table_ExternalData_1[[#Headers],[19]])</f>
        <v>0</v>
      </c>
      <c r="Y103" s="7">
        <f>SUMIFS(GQList,GIList,Table_ExternalData_1[[#This Row],[Item_key]],GDList,Table_ExternalData_1[[#Headers],[20]])</f>
        <v>500</v>
      </c>
      <c r="Z103" s="7">
        <f>SUMIFS(GQList,GIList,Table_ExternalData_1[[#This Row],[Item_key]],GDList,Table_ExternalData_1[[#Headers],[21]])</f>
        <v>0</v>
      </c>
      <c r="AA103" s="7">
        <f>SUMIFS(GQList,GIList,Table_ExternalData_1[[#This Row],[Item_key]],GDList,Table_ExternalData_1[[#Headers],[22]])</f>
        <v>0</v>
      </c>
      <c r="AB103" s="7">
        <f>SUMIFS(GQList,GIList,Table_ExternalData_1[[#This Row],[Item_key]],GDList,Table_ExternalData_1[[#Headers],[23]])</f>
        <v>0</v>
      </c>
      <c r="AC103" s="7">
        <f>SUMIFS(GQList,GIList,Table_ExternalData_1[[#This Row],[Item_key]],GDList,Table_ExternalData_1[[#Headers],[24]])</f>
        <v>0</v>
      </c>
      <c r="AD103" s="7">
        <f>SUMIFS(GQList,GIList,Table_ExternalData_1[[#This Row],[Item_key]],GDList,Table_ExternalData_1[[#Headers],[25]])</f>
        <v>0</v>
      </c>
      <c r="AE103" s="7">
        <f>SUMIFS(GQList,GIList,Table_ExternalData_1[[#This Row],[Item_key]],GDList,Table_ExternalData_1[[#Headers],[26]])</f>
        <v>0</v>
      </c>
      <c r="AF103" s="7">
        <f>SUMIFS(GQList,GIList,Table_ExternalData_1[[#This Row],[Item_key]],GDList,Table_ExternalData_1[[#Headers],[27]])</f>
        <v>0</v>
      </c>
      <c r="AG103" s="7">
        <f>SUMIFS(GQList,GIList,Table_ExternalData_1[[#This Row],[Item_key]],GDList,Table_ExternalData_1[[#Headers],[28]])</f>
        <v>0</v>
      </c>
      <c r="AH103" s="7">
        <f>SUMIFS(GQList,GIList,Table_ExternalData_1[[#This Row],[Item_key]],GDList,Table_ExternalData_1[[#Headers],[29]])</f>
        <v>0</v>
      </c>
      <c r="AI103" s="7">
        <f>SUMIFS(GQList,GIList,Table_ExternalData_1[[#This Row],[Item_key]],GDList,Table_ExternalData_1[[#Headers],[30]])</f>
        <v>0</v>
      </c>
      <c r="AJ103" s="7">
        <f>SUMIFS(GQList,GIList,Table_ExternalData_1[[#This Row],[Item_key]],GDList,Table_ExternalData_1[[#Headers],[31]])</f>
        <v>0</v>
      </c>
      <c r="AK103" s="7">
        <f>SUM(Table_ExternalData_1[[#This Row],[1]:[31]])</f>
        <v>500</v>
      </c>
    </row>
    <row r="104" spans="1:37" ht="24" hidden="1">
      <c r="A104" s="3" t="s">
        <v>1838</v>
      </c>
      <c r="B104" s="3" t="s">
        <v>1788</v>
      </c>
      <c r="C104" s="3" t="s">
        <v>1902</v>
      </c>
      <c r="D104" s="3" t="s">
        <v>1903</v>
      </c>
      <c r="E104" s="6" t="s">
        <v>2021</v>
      </c>
      <c r="F104" s="7">
        <f>SUMIFS(GQList,GIList,Table_ExternalData_1[[#This Row],[Item_key]],GDList,Table_ExternalData_1[[#Headers],[1]])</f>
        <v>0</v>
      </c>
      <c r="G104" s="7">
        <f>SUMIFS(GQList,GIList,Table_ExternalData_1[[#This Row],[Item_key]],GDList,Table_ExternalData_1[[#Headers],[2]])</f>
        <v>0</v>
      </c>
      <c r="H104" s="7">
        <f>SUMIFS(GQList,GIList,Table_ExternalData_1[[#This Row],[Item_key]],GDList,Table_ExternalData_1[[#Headers],[3]])</f>
        <v>0</v>
      </c>
      <c r="I104" s="7">
        <f>SUMIFS(GQList,GIList,Table_ExternalData_1[[#This Row],[Item_key]],GDList,Table_ExternalData_1[[#Headers],[4]])</f>
        <v>0</v>
      </c>
      <c r="J104" s="7">
        <f>SUMIFS(GQList,GIList,Table_ExternalData_1[[#This Row],[Item_key]],GDList,Table_ExternalData_1[[#Headers],[5]])</f>
        <v>0</v>
      </c>
      <c r="K104" s="7">
        <f>SUMIFS(GQList,GIList,Table_ExternalData_1[[#This Row],[Item_key]],GDList,Table_ExternalData_1[[#Headers],[6]])</f>
        <v>0</v>
      </c>
      <c r="L104" s="7">
        <f>SUMIFS(GQList,GIList,Table_ExternalData_1[[#This Row],[Item_key]],GDList,Table_ExternalData_1[[#Headers],[7]])</f>
        <v>0</v>
      </c>
      <c r="M104" s="7">
        <f>SUMIFS(GQList,GIList,Table_ExternalData_1[[#This Row],[Item_key]],GDList,Table_ExternalData_1[[#Headers],[8]])</f>
        <v>0</v>
      </c>
      <c r="N104" s="7">
        <f>SUMIFS(GQList,GIList,Table_ExternalData_1[[#This Row],[Item_key]],GDList,Table_ExternalData_1[[#Headers],[9]])</f>
        <v>0</v>
      </c>
      <c r="O104" s="7">
        <f>SUMIFS(GQList,GIList,Table_ExternalData_1[[#This Row],[Item_key]],GDList,Table_ExternalData_1[[#Headers],[10]])</f>
        <v>0</v>
      </c>
      <c r="P104" s="7">
        <f>SUMIFS(GQList,GIList,Table_ExternalData_1[[#This Row],[Item_key]],GDList,Table_ExternalData_1[[#Headers],[11]])</f>
        <v>0</v>
      </c>
      <c r="Q104" s="7">
        <f>SUMIFS(GQList,GIList,Table_ExternalData_1[[#This Row],[Item_key]],GDList,Table_ExternalData_1[[#Headers],[12]])</f>
        <v>0</v>
      </c>
      <c r="R104" s="7">
        <f>SUMIFS(GQList,GIList,Table_ExternalData_1[[#This Row],[Item_key]],GDList,Table_ExternalData_1[[#Headers],[13]])</f>
        <v>0</v>
      </c>
      <c r="S104" s="7">
        <f>SUMIFS(GQList,GIList,Table_ExternalData_1[[#This Row],[Item_key]],GDList,Table_ExternalData_1[[#Headers],[14]])</f>
        <v>0</v>
      </c>
      <c r="T104" s="7">
        <f>SUMIFS(GQList,GIList,Table_ExternalData_1[[#This Row],[Item_key]],GDList,Table_ExternalData_1[[#Headers],[15]])</f>
        <v>0</v>
      </c>
      <c r="U104" s="7">
        <f>SUMIFS(GQList,GIList,Table_ExternalData_1[[#This Row],[Item_key]],GDList,Table_ExternalData_1[[#Headers],[16]])</f>
        <v>0</v>
      </c>
      <c r="V104" s="7">
        <f>SUMIFS(GQList,GIList,Table_ExternalData_1[[#This Row],[Item_key]],GDList,Table_ExternalData_1[[#Headers],[17]])</f>
        <v>0</v>
      </c>
      <c r="W104" s="7">
        <f>SUMIFS(GQList,GIList,Table_ExternalData_1[[#This Row],[Item_key]],GDList,Table_ExternalData_1[[#Headers],[18]])</f>
        <v>0</v>
      </c>
      <c r="X104" s="7">
        <f>SUMIFS(GQList,GIList,Table_ExternalData_1[[#This Row],[Item_key]],GDList,Table_ExternalData_1[[#Headers],[19]])</f>
        <v>0</v>
      </c>
      <c r="Y104" s="7">
        <f>SUMIFS(GQList,GIList,Table_ExternalData_1[[#This Row],[Item_key]],GDList,Table_ExternalData_1[[#Headers],[20]])</f>
        <v>1592</v>
      </c>
      <c r="Z104" s="7">
        <f>SUMIFS(GQList,GIList,Table_ExternalData_1[[#This Row],[Item_key]],GDList,Table_ExternalData_1[[#Headers],[21]])</f>
        <v>0</v>
      </c>
      <c r="AA104" s="7">
        <f>SUMIFS(GQList,GIList,Table_ExternalData_1[[#This Row],[Item_key]],GDList,Table_ExternalData_1[[#Headers],[22]])</f>
        <v>0</v>
      </c>
      <c r="AB104" s="7">
        <f>SUMIFS(GQList,GIList,Table_ExternalData_1[[#This Row],[Item_key]],GDList,Table_ExternalData_1[[#Headers],[23]])</f>
        <v>0</v>
      </c>
      <c r="AC104" s="7">
        <f>SUMIFS(GQList,GIList,Table_ExternalData_1[[#This Row],[Item_key]],GDList,Table_ExternalData_1[[#Headers],[24]])</f>
        <v>0</v>
      </c>
      <c r="AD104" s="7">
        <f>SUMIFS(GQList,GIList,Table_ExternalData_1[[#This Row],[Item_key]],GDList,Table_ExternalData_1[[#Headers],[25]])</f>
        <v>0</v>
      </c>
      <c r="AE104" s="7">
        <f>SUMIFS(GQList,GIList,Table_ExternalData_1[[#This Row],[Item_key]],GDList,Table_ExternalData_1[[#Headers],[26]])</f>
        <v>0</v>
      </c>
      <c r="AF104" s="7">
        <f>SUMIFS(GQList,GIList,Table_ExternalData_1[[#This Row],[Item_key]],GDList,Table_ExternalData_1[[#Headers],[27]])</f>
        <v>0</v>
      </c>
      <c r="AG104" s="7">
        <f>SUMIFS(GQList,GIList,Table_ExternalData_1[[#This Row],[Item_key]],GDList,Table_ExternalData_1[[#Headers],[28]])</f>
        <v>0</v>
      </c>
      <c r="AH104" s="7">
        <f>SUMIFS(GQList,GIList,Table_ExternalData_1[[#This Row],[Item_key]],GDList,Table_ExternalData_1[[#Headers],[29]])</f>
        <v>0</v>
      </c>
      <c r="AI104" s="7">
        <f>SUMIFS(GQList,GIList,Table_ExternalData_1[[#This Row],[Item_key]],GDList,Table_ExternalData_1[[#Headers],[30]])</f>
        <v>0</v>
      </c>
      <c r="AJ104" s="7">
        <f>SUMIFS(GQList,GIList,Table_ExternalData_1[[#This Row],[Item_key]],GDList,Table_ExternalData_1[[#Headers],[31]])</f>
        <v>0</v>
      </c>
      <c r="AK104" s="7">
        <f>SUM(Table_ExternalData_1[[#This Row],[1]:[31]])</f>
        <v>1592</v>
      </c>
    </row>
    <row r="105" spans="1:37" ht="24" hidden="1">
      <c r="A105" s="3" t="s">
        <v>1838</v>
      </c>
      <c r="B105" s="3" t="s">
        <v>1789</v>
      </c>
      <c r="C105" s="3" t="s">
        <v>1904</v>
      </c>
      <c r="D105" s="3" t="s">
        <v>1905</v>
      </c>
      <c r="E105" s="6" t="s">
        <v>2021</v>
      </c>
      <c r="F105" s="7">
        <f>SUMIFS(GQList,GIList,Table_ExternalData_1[[#This Row],[Item_key]],GDList,Table_ExternalData_1[[#Headers],[1]])</f>
        <v>0</v>
      </c>
      <c r="G105" s="7">
        <f>SUMIFS(GQList,GIList,Table_ExternalData_1[[#This Row],[Item_key]],GDList,Table_ExternalData_1[[#Headers],[2]])</f>
        <v>0</v>
      </c>
      <c r="H105" s="7">
        <f>SUMIFS(GQList,GIList,Table_ExternalData_1[[#This Row],[Item_key]],GDList,Table_ExternalData_1[[#Headers],[3]])</f>
        <v>0</v>
      </c>
      <c r="I105" s="7">
        <f>SUMIFS(GQList,GIList,Table_ExternalData_1[[#This Row],[Item_key]],GDList,Table_ExternalData_1[[#Headers],[4]])</f>
        <v>0</v>
      </c>
      <c r="J105" s="7">
        <f>SUMIFS(GQList,GIList,Table_ExternalData_1[[#This Row],[Item_key]],GDList,Table_ExternalData_1[[#Headers],[5]])</f>
        <v>0</v>
      </c>
      <c r="K105" s="7">
        <f>SUMIFS(GQList,GIList,Table_ExternalData_1[[#This Row],[Item_key]],GDList,Table_ExternalData_1[[#Headers],[6]])</f>
        <v>0</v>
      </c>
      <c r="L105" s="7">
        <f>SUMIFS(GQList,GIList,Table_ExternalData_1[[#This Row],[Item_key]],GDList,Table_ExternalData_1[[#Headers],[7]])</f>
        <v>0</v>
      </c>
      <c r="M105" s="7">
        <f>SUMIFS(GQList,GIList,Table_ExternalData_1[[#This Row],[Item_key]],GDList,Table_ExternalData_1[[#Headers],[8]])</f>
        <v>0</v>
      </c>
      <c r="N105" s="7">
        <f>SUMIFS(GQList,GIList,Table_ExternalData_1[[#This Row],[Item_key]],GDList,Table_ExternalData_1[[#Headers],[9]])</f>
        <v>0</v>
      </c>
      <c r="O105" s="7">
        <f>SUMIFS(GQList,GIList,Table_ExternalData_1[[#This Row],[Item_key]],GDList,Table_ExternalData_1[[#Headers],[10]])</f>
        <v>0</v>
      </c>
      <c r="P105" s="7">
        <f>SUMIFS(GQList,GIList,Table_ExternalData_1[[#This Row],[Item_key]],GDList,Table_ExternalData_1[[#Headers],[11]])</f>
        <v>0</v>
      </c>
      <c r="Q105" s="7">
        <f>SUMIFS(GQList,GIList,Table_ExternalData_1[[#This Row],[Item_key]],GDList,Table_ExternalData_1[[#Headers],[12]])</f>
        <v>0</v>
      </c>
      <c r="R105" s="7">
        <f>SUMIFS(GQList,GIList,Table_ExternalData_1[[#This Row],[Item_key]],GDList,Table_ExternalData_1[[#Headers],[13]])</f>
        <v>0</v>
      </c>
      <c r="S105" s="7">
        <f>SUMIFS(GQList,GIList,Table_ExternalData_1[[#This Row],[Item_key]],GDList,Table_ExternalData_1[[#Headers],[14]])</f>
        <v>0</v>
      </c>
      <c r="T105" s="7">
        <f>SUMIFS(GQList,GIList,Table_ExternalData_1[[#This Row],[Item_key]],GDList,Table_ExternalData_1[[#Headers],[15]])</f>
        <v>0</v>
      </c>
      <c r="U105" s="7">
        <f>SUMIFS(GQList,GIList,Table_ExternalData_1[[#This Row],[Item_key]],GDList,Table_ExternalData_1[[#Headers],[16]])</f>
        <v>0</v>
      </c>
      <c r="V105" s="7">
        <f>SUMIFS(GQList,GIList,Table_ExternalData_1[[#This Row],[Item_key]],GDList,Table_ExternalData_1[[#Headers],[17]])</f>
        <v>0</v>
      </c>
      <c r="W105" s="7">
        <f>SUMIFS(GQList,GIList,Table_ExternalData_1[[#This Row],[Item_key]],GDList,Table_ExternalData_1[[#Headers],[18]])</f>
        <v>0</v>
      </c>
      <c r="X105" s="7">
        <f>SUMIFS(GQList,GIList,Table_ExternalData_1[[#This Row],[Item_key]],GDList,Table_ExternalData_1[[#Headers],[19]])</f>
        <v>0</v>
      </c>
      <c r="Y105" s="7">
        <f>SUMIFS(GQList,GIList,Table_ExternalData_1[[#This Row],[Item_key]],GDList,Table_ExternalData_1[[#Headers],[20]])</f>
        <v>1080</v>
      </c>
      <c r="Z105" s="7">
        <f>SUMIFS(GQList,GIList,Table_ExternalData_1[[#This Row],[Item_key]],GDList,Table_ExternalData_1[[#Headers],[21]])</f>
        <v>0</v>
      </c>
      <c r="AA105" s="7">
        <f>SUMIFS(GQList,GIList,Table_ExternalData_1[[#This Row],[Item_key]],GDList,Table_ExternalData_1[[#Headers],[22]])</f>
        <v>0</v>
      </c>
      <c r="AB105" s="7">
        <f>SUMIFS(GQList,GIList,Table_ExternalData_1[[#This Row],[Item_key]],GDList,Table_ExternalData_1[[#Headers],[23]])</f>
        <v>0</v>
      </c>
      <c r="AC105" s="7">
        <f>SUMIFS(GQList,GIList,Table_ExternalData_1[[#This Row],[Item_key]],GDList,Table_ExternalData_1[[#Headers],[24]])</f>
        <v>0</v>
      </c>
      <c r="AD105" s="7">
        <f>SUMIFS(GQList,GIList,Table_ExternalData_1[[#This Row],[Item_key]],GDList,Table_ExternalData_1[[#Headers],[25]])</f>
        <v>0</v>
      </c>
      <c r="AE105" s="7">
        <f>SUMIFS(GQList,GIList,Table_ExternalData_1[[#This Row],[Item_key]],GDList,Table_ExternalData_1[[#Headers],[26]])</f>
        <v>0</v>
      </c>
      <c r="AF105" s="7">
        <f>SUMIFS(GQList,GIList,Table_ExternalData_1[[#This Row],[Item_key]],GDList,Table_ExternalData_1[[#Headers],[27]])</f>
        <v>0</v>
      </c>
      <c r="AG105" s="7">
        <f>SUMIFS(GQList,GIList,Table_ExternalData_1[[#This Row],[Item_key]],GDList,Table_ExternalData_1[[#Headers],[28]])</f>
        <v>0</v>
      </c>
      <c r="AH105" s="7">
        <f>SUMIFS(GQList,GIList,Table_ExternalData_1[[#This Row],[Item_key]],GDList,Table_ExternalData_1[[#Headers],[29]])</f>
        <v>0</v>
      </c>
      <c r="AI105" s="7">
        <f>SUMIFS(GQList,GIList,Table_ExternalData_1[[#This Row],[Item_key]],GDList,Table_ExternalData_1[[#Headers],[30]])</f>
        <v>0</v>
      </c>
      <c r="AJ105" s="7">
        <f>SUMIFS(GQList,GIList,Table_ExternalData_1[[#This Row],[Item_key]],GDList,Table_ExternalData_1[[#Headers],[31]])</f>
        <v>0</v>
      </c>
      <c r="AK105" s="7">
        <f>SUM(Table_ExternalData_1[[#This Row],[1]:[31]])</f>
        <v>1080</v>
      </c>
    </row>
    <row r="106" spans="1:37" ht="24" hidden="1">
      <c r="A106" s="3" t="s">
        <v>1838</v>
      </c>
      <c r="B106" s="3" t="s">
        <v>1790</v>
      </c>
      <c r="C106" s="3" t="s">
        <v>1906</v>
      </c>
      <c r="D106" s="3" t="s">
        <v>1907</v>
      </c>
      <c r="E106" s="6" t="s">
        <v>2021</v>
      </c>
      <c r="F106" s="7">
        <f>SUMIFS(GQList,GIList,Table_ExternalData_1[[#This Row],[Item_key]],GDList,Table_ExternalData_1[[#Headers],[1]])</f>
        <v>0</v>
      </c>
      <c r="G106" s="7">
        <f>SUMIFS(GQList,GIList,Table_ExternalData_1[[#This Row],[Item_key]],GDList,Table_ExternalData_1[[#Headers],[2]])</f>
        <v>0</v>
      </c>
      <c r="H106" s="7">
        <f>SUMIFS(GQList,GIList,Table_ExternalData_1[[#This Row],[Item_key]],GDList,Table_ExternalData_1[[#Headers],[3]])</f>
        <v>0</v>
      </c>
      <c r="I106" s="7">
        <f>SUMIFS(GQList,GIList,Table_ExternalData_1[[#This Row],[Item_key]],GDList,Table_ExternalData_1[[#Headers],[4]])</f>
        <v>0</v>
      </c>
      <c r="J106" s="7">
        <f>SUMIFS(GQList,GIList,Table_ExternalData_1[[#This Row],[Item_key]],GDList,Table_ExternalData_1[[#Headers],[5]])</f>
        <v>0</v>
      </c>
      <c r="K106" s="7">
        <f>SUMIFS(GQList,GIList,Table_ExternalData_1[[#This Row],[Item_key]],GDList,Table_ExternalData_1[[#Headers],[6]])</f>
        <v>0</v>
      </c>
      <c r="L106" s="7">
        <f>SUMIFS(GQList,GIList,Table_ExternalData_1[[#This Row],[Item_key]],GDList,Table_ExternalData_1[[#Headers],[7]])</f>
        <v>0</v>
      </c>
      <c r="M106" s="7">
        <f>SUMIFS(GQList,GIList,Table_ExternalData_1[[#This Row],[Item_key]],GDList,Table_ExternalData_1[[#Headers],[8]])</f>
        <v>0</v>
      </c>
      <c r="N106" s="7">
        <f>SUMIFS(GQList,GIList,Table_ExternalData_1[[#This Row],[Item_key]],GDList,Table_ExternalData_1[[#Headers],[9]])</f>
        <v>0</v>
      </c>
      <c r="O106" s="7">
        <f>SUMIFS(GQList,GIList,Table_ExternalData_1[[#This Row],[Item_key]],GDList,Table_ExternalData_1[[#Headers],[10]])</f>
        <v>0</v>
      </c>
      <c r="P106" s="7">
        <f>SUMIFS(GQList,GIList,Table_ExternalData_1[[#This Row],[Item_key]],GDList,Table_ExternalData_1[[#Headers],[11]])</f>
        <v>0</v>
      </c>
      <c r="Q106" s="7">
        <f>SUMIFS(GQList,GIList,Table_ExternalData_1[[#This Row],[Item_key]],GDList,Table_ExternalData_1[[#Headers],[12]])</f>
        <v>0</v>
      </c>
      <c r="R106" s="7">
        <f>SUMIFS(GQList,GIList,Table_ExternalData_1[[#This Row],[Item_key]],GDList,Table_ExternalData_1[[#Headers],[13]])</f>
        <v>0</v>
      </c>
      <c r="S106" s="7">
        <f>SUMIFS(GQList,GIList,Table_ExternalData_1[[#This Row],[Item_key]],GDList,Table_ExternalData_1[[#Headers],[14]])</f>
        <v>0</v>
      </c>
      <c r="T106" s="7">
        <f>SUMIFS(GQList,GIList,Table_ExternalData_1[[#This Row],[Item_key]],GDList,Table_ExternalData_1[[#Headers],[15]])</f>
        <v>0</v>
      </c>
      <c r="U106" s="7">
        <f>SUMIFS(GQList,GIList,Table_ExternalData_1[[#This Row],[Item_key]],GDList,Table_ExternalData_1[[#Headers],[16]])</f>
        <v>0</v>
      </c>
      <c r="V106" s="7">
        <f>SUMIFS(GQList,GIList,Table_ExternalData_1[[#This Row],[Item_key]],GDList,Table_ExternalData_1[[#Headers],[17]])</f>
        <v>0</v>
      </c>
      <c r="W106" s="7">
        <f>SUMIFS(GQList,GIList,Table_ExternalData_1[[#This Row],[Item_key]],GDList,Table_ExternalData_1[[#Headers],[18]])</f>
        <v>0</v>
      </c>
      <c r="X106" s="7">
        <f>SUMIFS(GQList,GIList,Table_ExternalData_1[[#This Row],[Item_key]],GDList,Table_ExternalData_1[[#Headers],[19]])</f>
        <v>0</v>
      </c>
      <c r="Y106" s="7">
        <f>SUMIFS(GQList,GIList,Table_ExternalData_1[[#This Row],[Item_key]],GDList,Table_ExternalData_1[[#Headers],[20]])</f>
        <v>500</v>
      </c>
      <c r="Z106" s="7">
        <f>SUMIFS(GQList,GIList,Table_ExternalData_1[[#This Row],[Item_key]],GDList,Table_ExternalData_1[[#Headers],[21]])</f>
        <v>0</v>
      </c>
      <c r="AA106" s="7">
        <f>SUMIFS(GQList,GIList,Table_ExternalData_1[[#This Row],[Item_key]],GDList,Table_ExternalData_1[[#Headers],[22]])</f>
        <v>0</v>
      </c>
      <c r="AB106" s="7">
        <f>SUMIFS(GQList,GIList,Table_ExternalData_1[[#This Row],[Item_key]],GDList,Table_ExternalData_1[[#Headers],[23]])</f>
        <v>0</v>
      </c>
      <c r="AC106" s="7">
        <f>SUMIFS(GQList,GIList,Table_ExternalData_1[[#This Row],[Item_key]],GDList,Table_ExternalData_1[[#Headers],[24]])</f>
        <v>0</v>
      </c>
      <c r="AD106" s="7">
        <f>SUMIFS(GQList,GIList,Table_ExternalData_1[[#This Row],[Item_key]],GDList,Table_ExternalData_1[[#Headers],[25]])</f>
        <v>0</v>
      </c>
      <c r="AE106" s="7">
        <f>SUMIFS(GQList,GIList,Table_ExternalData_1[[#This Row],[Item_key]],GDList,Table_ExternalData_1[[#Headers],[26]])</f>
        <v>0</v>
      </c>
      <c r="AF106" s="7">
        <f>SUMIFS(GQList,GIList,Table_ExternalData_1[[#This Row],[Item_key]],GDList,Table_ExternalData_1[[#Headers],[27]])</f>
        <v>0</v>
      </c>
      <c r="AG106" s="7">
        <f>SUMIFS(GQList,GIList,Table_ExternalData_1[[#This Row],[Item_key]],GDList,Table_ExternalData_1[[#Headers],[28]])</f>
        <v>0</v>
      </c>
      <c r="AH106" s="7">
        <f>SUMIFS(GQList,GIList,Table_ExternalData_1[[#This Row],[Item_key]],GDList,Table_ExternalData_1[[#Headers],[29]])</f>
        <v>0</v>
      </c>
      <c r="AI106" s="7">
        <f>SUMIFS(GQList,GIList,Table_ExternalData_1[[#This Row],[Item_key]],GDList,Table_ExternalData_1[[#Headers],[30]])</f>
        <v>0</v>
      </c>
      <c r="AJ106" s="7">
        <f>SUMIFS(GQList,GIList,Table_ExternalData_1[[#This Row],[Item_key]],GDList,Table_ExternalData_1[[#Headers],[31]])</f>
        <v>0</v>
      </c>
      <c r="AK106" s="7">
        <f>SUM(Table_ExternalData_1[[#This Row],[1]:[31]])</f>
        <v>500</v>
      </c>
    </row>
    <row r="107" spans="1:37" ht="24" hidden="1">
      <c r="A107" s="3" t="s">
        <v>1838</v>
      </c>
      <c r="B107" s="3" t="s">
        <v>1791</v>
      </c>
      <c r="C107" s="3" t="s">
        <v>1908</v>
      </c>
      <c r="D107" s="3" t="s">
        <v>1909</v>
      </c>
      <c r="E107" s="6" t="s">
        <v>2021</v>
      </c>
      <c r="F107" s="7">
        <f>SUMIFS(GQList,GIList,Table_ExternalData_1[[#This Row],[Item_key]],GDList,Table_ExternalData_1[[#Headers],[1]])</f>
        <v>0</v>
      </c>
      <c r="G107" s="7">
        <f>SUMIFS(GQList,GIList,Table_ExternalData_1[[#This Row],[Item_key]],GDList,Table_ExternalData_1[[#Headers],[2]])</f>
        <v>0</v>
      </c>
      <c r="H107" s="7">
        <f>SUMIFS(GQList,GIList,Table_ExternalData_1[[#This Row],[Item_key]],GDList,Table_ExternalData_1[[#Headers],[3]])</f>
        <v>0</v>
      </c>
      <c r="I107" s="7">
        <f>SUMIFS(GQList,GIList,Table_ExternalData_1[[#This Row],[Item_key]],GDList,Table_ExternalData_1[[#Headers],[4]])</f>
        <v>0</v>
      </c>
      <c r="J107" s="7">
        <f>SUMIFS(GQList,GIList,Table_ExternalData_1[[#This Row],[Item_key]],GDList,Table_ExternalData_1[[#Headers],[5]])</f>
        <v>0</v>
      </c>
      <c r="K107" s="7">
        <f>SUMIFS(GQList,GIList,Table_ExternalData_1[[#This Row],[Item_key]],GDList,Table_ExternalData_1[[#Headers],[6]])</f>
        <v>0</v>
      </c>
      <c r="L107" s="7">
        <f>SUMIFS(GQList,GIList,Table_ExternalData_1[[#This Row],[Item_key]],GDList,Table_ExternalData_1[[#Headers],[7]])</f>
        <v>0</v>
      </c>
      <c r="M107" s="7">
        <f>SUMIFS(GQList,GIList,Table_ExternalData_1[[#This Row],[Item_key]],GDList,Table_ExternalData_1[[#Headers],[8]])</f>
        <v>0</v>
      </c>
      <c r="N107" s="7">
        <f>SUMIFS(GQList,GIList,Table_ExternalData_1[[#This Row],[Item_key]],GDList,Table_ExternalData_1[[#Headers],[9]])</f>
        <v>0</v>
      </c>
      <c r="O107" s="7">
        <f>SUMIFS(GQList,GIList,Table_ExternalData_1[[#This Row],[Item_key]],GDList,Table_ExternalData_1[[#Headers],[10]])</f>
        <v>0</v>
      </c>
      <c r="P107" s="7">
        <f>SUMIFS(GQList,GIList,Table_ExternalData_1[[#This Row],[Item_key]],GDList,Table_ExternalData_1[[#Headers],[11]])</f>
        <v>0</v>
      </c>
      <c r="Q107" s="7">
        <f>SUMIFS(GQList,GIList,Table_ExternalData_1[[#This Row],[Item_key]],GDList,Table_ExternalData_1[[#Headers],[12]])</f>
        <v>0</v>
      </c>
      <c r="R107" s="7">
        <f>SUMIFS(GQList,GIList,Table_ExternalData_1[[#This Row],[Item_key]],GDList,Table_ExternalData_1[[#Headers],[13]])</f>
        <v>0</v>
      </c>
      <c r="S107" s="7">
        <f>SUMIFS(GQList,GIList,Table_ExternalData_1[[#This Row],[Item_key]],GDList,Table_ExternalData_1[[#Headers],[14]])</f>
        <v>0</v>
      </c>
      <c r="T107" s="7">
        <f>SUMIFS(GQList,GIList,Table_ExternalData_1[[#This Row],[Item_key]],GDList,Table_ExternalData_1[[#Headers],[15]])</f>
        <v>0</v>
      </c>
      <c r="U107" s="7">
        <f>SUMIFS(GQList,GIList,Table_ExternalData_1[[#This Row],[Item_key]],GDList,Table_ExternalData_1[[#Headers],[16]])</f>
        <v>0</v>
      </c>
      <c r="V107" s="7">
        <f>SUMIFS(GQList,GIList,Table_ExternalData_1[[#This Row],[Item_key]],GDList,Table_ExternalData_1[[#Headers],[17]])</f>
        <v>0</v>
      </c>
      <c r="W107" s="7">
        <f>SUMIFS(GQList,GIList,Table_ExternalData_1[[#This Row],[Item_key]],GDList,Table_ExternalData_1[[#Headers],[18]])</f>
        <v>0</v>
      </c>
      <c r="X107" s="7">
        <f>SUMIFS(GQList,GIList,Table_ExternalData_1[[#This Row],[Item_key]],GDList,Table_ExternalData_1[[#Headers],[19]])</f>
        <v>0</v>
      </c>
      <c r="Y107" s="7">
        <f>SUMIFS(GQList,GIList,Table_ExternalData_1[[#This Row],[Item_key]],GDList,Table_ExternalData_1[[#Headers],[20]])</f>
        <v>620</v>
      </c>
      <c r="Z107" s="7">
        <f>SUMIFS(GQList,GIList,Table_ExternalData_1[[#This Row],[Item_key]],GDList,Table_ExternalData_1[[#Headers],[21]])</f>
        <v>0</v>
      </c>
      <c r="AA107" s="7">
        <f>SUMIFS(GQList,GIList,Table_ExternalData_1[[#This Row],[Item_key]],GDList,Table_ExternalData_1[[#Headers],[22]])</f>
        <v>0</v>
      </c>
      <c r="AB107" s="7">
        <f>SUMIFS(GQList,GIList,Table_ExternalData_1[[#This Row],[Item_key]],GDList,Table_ExternalData_1[[#Headers],[23]])</f>
        <v>0</v>
      </c>
      <c r="AC107" s="7">
        <f>SUMIFS(GQList,GIList,Table_ExternalData_1[[#This Row],[Item_key]],GDList,Table_ExternalData_1[[#Headers],[24]])</f>
        <v>0</v>
      </c>
      <c r="AD107" s="7">
        <f>SUMIFS(GQList,GIList,Table_ExternalData_1[[#This Row],[Item_key]],GDList,Table_ExternalData_1[[#Headers],[25]])</f>
        <v>0</v>
      </c>
      <c r="AE107" s="7">
        <f>SUMIFS(GQList,GIList,Table_ExternalData_1[[#This Row],[Item_key]],GDList,Table_ExternalData_1[[#Headers],[26]])</f>
        <v>0</v>
      </c>
      <c r="AF107" s="7">
        <f>SUMIFS(GQList,GIList,Table_ExternalData_1[[#This Row],[Item_key]],GDList,Table_ExternalData_1[[#Headers],[27]])</f>
        <v>0</v>
      </c>
      <c r="AG107" s="7">
        <f>SUMIFS(GQList,GIList,Table_ExternalData_1[[#This Row],[Item_key]],GDList,Table_ExternalData_1[[#Headers],[28]])</f>
        <v>0</v>
      </c>
      <c r="AH107" s="7">
        <f>SUMIFS(GQList,GIList,Table_ExternalData_1[[#This Row],[Item_key]],GDList,Table_ExternalData_1[[#Headers],[29]])</f>
        <v>0</v>
      </c>
      <c r="AI107" s="7">
        <f>SUMIFS(GQList,GIList,Table_ExternalData_1[[#This Row],[Item_key]],GDList,Table_ExternalData_1[[#Headers],[30]])</f>
        <v>0</v>
      </c>
      <c r="AJ107" s="7">
        <f>SUMIFS(GQList,GIList,Table_ExternalData_1[[#This Row],[Item_key]],GDList,Table_ExternalData_1[[#Headers],[31]])</f>
        <v>0</v>
      </c>
      <c r="AK107" s="7">
        <f>SUM(Table_ExternalData_1[[#This Row],[1]:[31]])</f>
        <v>620</v>
      </c>
    </row>
    <row r="108" spans="1:37" ht="24" hidden="1">
      <c r="A108" s="3" t="s">
        <v>1838</v>
      </c>
      <c r="B108" s="3" t="s">
        <v>1792</v>
      </c>
      <c r="C108" s="3" t="s">
        <v>1910</v>
      </c>
      <c r="D108" s="3" t="s">
        <v>1447</v>
      </c>
      <c r="E108" s="6" t="s">
        <v>2021</v>
      </c>
      <c r="F108" s="7">
        <f>SUMIFS(GQList,GIList,Table_ExternalData_1[[#This Row],[Item_key]],GDList,Table_ExternalData_1[[#Headers],[1]])</f>
        <v>0</v>
      </c>
      <c r="G108" s="7">
        <f>SUMIFS(GQList,GIList,Table_ExternalData_1[[#This Row],[Item_key]],GDList,Table_ExternalData_1[[#Headers],[2]])</f>
        <v>0</v>
      </c>
      <c r="H108" s="7">
        <f>SUMIFS(GQList,GIList,Table_ExternalData_1[[#This Row],[Item_key]],GDList,Table_ExternalData_1[[#Headers],[3]])</f>
        <v>0</v>
      </c>
      <c r="I108" s="7">
        <f>SUMIFS(GQList,GIList,Table_ExternalData_1[[#This Row],[Item_key]],GDList,Table_ExternalData_1[[#Headers],[4]])</f>
        <v>0</v>
      </c>
      <c r="J108" s="7">
        <f>SUMIFS(GQList,GIList,Table_ExternalData_1[[#This Row],[Item_key]],GDList,Table_ExternalData_1[[#Headers],[5]])</f>
        <v>0</v>
      </c>
      <c r="K108" s="7">
        <f>SUMIFS(GQList,GIList,Table_ExternalData_1[[#This Row],[Item_key]],GDList,Table_ExternalData_1[[#Headers],[6]])</f>
        <v>0</v>
      </c>
      <c r="L108" s="7">
        <f>SUMIFS(GQList,GIList,Table_ExternalData_1[[#This Row],[Item_key]],GDList,Table_ExternalData_1[[#Headers],[7]])</f>
        <v>0</v>
      </c>
      <c r="M108" s="7">
        <f>SUMIFS(GQList,GIList,Table_ExternalData_1[[#This Row],[Item_key]],GDList,Table_ExternalData_1[[#Headers],[8]])</f>
        <v>0</v>
      </c>
      <c r="N108" s="7">
        <f>SUMIFS(GQList,GIList,Table_ExternalData_1[[#This Row],[Item_key]],GDList,Table_ExternalData_1[[#Headers],[9]])</f>
        <v>0</v>
      </c>
      <c r="O108" s="7">
        <f>SUMIFS(GQList,GIList,Table_ExternalData_1[[#This Row],[Item_key]],GDList,Table_ExternalData_1[[#Headers],[10]])</f>
        <v>0</v>
      </c>
      <c r="P108" s="7">
        <f>SUMIFS(GQList,GIList,Table_ExternalData_1[[#This Row],[Item_key]],GDList,Table_ExternalData_1[[#Headers],[11]])</f>
        <v>0</v>
      </c>
      <c r="Q108" s="7">
        <f>SUMIFS(GQList,GIList,Table_ExternalData_1[[#This Row],[Item_key]],GDList,Table_ExternalData_1[[#Headers],[12]])</f>
        <v>0</v>
      </c>
      <c r="R108" s="7">
        <f>SUMIFS(GQList,GIList,Table_ExternalData_1[[#This Row],[Item_key]],GDList,Table_ExternalData_1[[#Headers],[13]])</f>
        <v>0</v>
      </c>
      <c r="S108" s="7">
        <f>SUMIFS(GQList,GIList,Table_ExternalData_1[[#This Row],[Item_key]],GDList,Table_ExternalData_1[[#Headers],[14]])</f>
        <v>0</v>
      </c>
      <c r="T108" s="7">
        <f>SUMIFS(GQList,GIList,Table_ExternalData_1[[#This Row],[Item_key]],GDList,Table_ExternalData_1[[#Headers],[15]])</f>
        <v>0</v>
      </c>
      <c r="U108" s="7">
        <f>SUMIFS(GQList,GIList,Table_ExternalData_1[[#This Row],[Item_key]],GDList,Table_ExternalData_1[[#Headers],[16]])</f>
        <v>0</v>
      </c>
      <c r="V108" s="7">
        <f>SUMIFS(GQList,GIList,Table_ExternalData_1[[#This Row],[Item_key]],GDList,Table_ExternalData_1[[#Headers],[17]])</f>
        <v>0</v>
      </c>
      <c r="W108" s="7">
        <f>SUMIFS(GQList,GIList,Table_ExternalData_1[[#This Row],[Item_key]],GDList,Table_ExternalData_1[[#Headers],[18]])</f>
        <v>0</v>
      </c>
      <c r="X108" s="7">
        <f>SUMIFS(GQList,GIList,Table_ExternalData_1[[#This Row],[Item_key]],GDList,Table_ExternalData_1[[#Headers],[19]])</f>
        <v>0</v>
      </c>
      <c r="Y108" s="7">
        <f>SUMIFS(GQList,GIList,Table_ExternalData_1[[#This Row],[Item_key]],GDList,Table_ExternalData_1[[#Headers],[20]])</f>
        <v>1000</v>
      </c>
      <c r="Z108" s="7">
        <f>SUMIFS(GQList,GIList,Table_ExternalData_1[[#This Row],[Item_key]],GDList,Table_ExternalData_1[[#Headers],[21]])</f>
        <v>0</v>
      </c>
      <c r="AA108" s="7">
        <f>SUMIFS(GQList,GIList,Table_ExternalData_1[[#This Row],[Item_key]],GDList,Table_ExternalData_1[[#Headers],[22]])</f>
        <v>0</v>
      </c>
      <c r="AB108" s="7">
        <f>SUMIFS(GQList,GIList,Table_ExternalData_1[[#This Row],[Item_key]],GDList,Table_ExternalData_1[[#Headers],[23]])</f>
        <v>0</v>
      </c>
      <c r="AC108" s="7">
        <f>SUMIFS(GQList,GIList,Table_ExternalData_1[[#This Row],[Item_key]],GDList,Table_ExternalData_1[[#Headers],[24]])</f>
        <v>0</v>
      </c>
      <c r="AD108" s="7">
        <f>SUMIFS(GQList,GIList,Table_ExternalData_1[[#This Row],[Item_key]],GDList,Table_ExternalData_1[[#Headers],[25]])</f>
        <v>0</v>
      </c>
      <c r="AE108" s="7">
        <f>SUMIFS(GQList,GIList,Table_ExternalData_1[[#This Row],[Item_key]],GDList,Table_ExternalData_1[[#Headers],[26]])</f>
        <v>0</v>
      </c>
      <c r="AF108" s="7">
        <f>SUMIFS(GQList,GIList,Table_ExternalData_1[[#This Row],[Item_key]],GDList,Table_ExternalData_1[[#Headers],[27]])</f>
        <v>0</v>
      </c>
      <c r="AG108" s="7">
        <f>SUMIFS(GQList,GIList,Table_ExternalData_1[[#This Row],[Item_key]],GDList,Table_ExternalData_1[[#Headers],[28]])</f>
        <v>0</v>
      </c>
      <c r="AH108" s="7">
        <f>SUMIFS(GQList,GIList,Table_ExternalData_1[[#This Row],[Item_key]],GDList,Table_ExternalData_1[[#Headers],[29]])</f>
        <v>0</v>
      </c>
      <c r="AI108" s="7">
        <f>SUMIFS(GQList,GIList,Table_ExternalData_1[[#This Row],[Item_key]],GDList,Table_ExternalData_1[[#Headers],[30]])</f>
        <v>0</v>
      </c>
      <c r="AJ108" s="7">
        <f>SUMIFS(GQList,GIList,Table_ExternalData_1[[#This Row],[Item_key]],GDList,Table_ExternalData_1[[#Headers],[31]])</f>
        <v>0</v>
      </c>
      <c r="AK108" s="7">
        <f>SUM(Table_ExternalData_1[[#This Row],[1]:[31]])</f>
        <v>1000</v>
      </c>
    </row>
    <row r="109" spans="1:37" ht="24" hidden="1">
      <c r="A109" s="3" t="s">
        <v>1838</v>
      </c>
      <c r="B109" s="3" t="s">
        <v>1823</v>
      </c>
      <c r="C109" s="3" t="s">
        <v>1911</v>
      </c>
      <c r="D109" s="3" t="s">
        <v>1912</v>
      </c>
      <c r="E109" s="6" t="s">
        <v>2021</v>
      </c>
      <c r="F109" s="7">
        <f>SUMIFS(GQList,GIList,Table_ExternalData_1[[#This Row],[Item_key]],GDList,Table_ExternalData_1[[#Headers],[1]])</f>
        <v>0</v>
      </c>
      <c r="G109" s="7">
        <f>SUMIFS(GQList,GIList,Table_ExternalData_1[[#This Row],[Item_key]],GDList,Table_ExternalData_1[[#Headers],[2]])</f>
        <v>0</v>
      </c>
      <c r="H109" s="7">
        <f>SUMIFS(GQList,GIList,Table_ExternalData_1[[#This Row],[Item_key]],GDList,Table_ExternalData_1[[#Headers],[3]])</f>
        <v>0</v>
      </c>
      <c r="I109" s="7">
        <f>SUMIFS(GQList,GIList,Table_ExternalData_1[[#This Row],[Item_key]],GDList,Table_ExternalData_1[[#Headers],[4]])</f>
        <v>0</v>
      </c>
      <c r="J109" s="7">
        <f>SUMIFS(GQList,GIList,Table_ExternalData_1[[#This Row],[Item_key]],GDList,Table_ExternalData_1[[#Headers],[5]])</f>
        <v>0</v>
      </c>
      <c r="K109" s="7">
        <f>SUMIFS(GQList,GIList,Table_ExternalData_1[[#This Row],[Item_key]],GDList,Table_ExternalData_1[[#Headers],[6]])</f>
        <v>0</v>
      </c>
      <c r="L109" s="7">
        <f>SUMIFS(GQList,GIList,Table_ExternalData_1[[#This Row],[Item_key]],GDList,Table_ExternalData_1[[#Headers],[7]])</f>
        <v>0</v>
      </c>
      <c r="M109" s="7">
        <f>SUMIFS(GQList,GIList,Table_ExternalData_1[[#This Row],[Item_key]],GDList,Table_ExternalData_1[[#Headers],[8]])</f>
        <v>0</v>
      </c>
      <c r="N109" s="7">
        <f>SUMIFS(GQList,GIList,Table_ExternalData_1[[#This Row],[Item_key]],GDList,Table_ExternalData_1[[#Headers],[9]])</f>
        <v>0</v>
      </c>
      <c r="O109" s="7">
        <f>SUMIFS(GQList,GIList,Table_ExternalData_1[[#This Row],[Item_key]],GDList,Table_ExternalData_1[[#Headers],[10]])</f>
        <v>0</v>
      </c>
      <c r="P109" s="7">
        <f>SUMIFS(GQList,GIList,Table_ExternalData_1[[#This Row],[Item_key]],GDList,Table_ExternalData_1[[#Headers],[11]])</f>
        <v>0</v>
      </c>
      <c r="Q109" s="7">
        <f>SUMIFS(GQList,GIList,Table_ExternalData_1[[#This Row],[Item_key]],GDList,Table_ExternalData_1[[#Headers],[12]])</f>
        <v>0</v>
      </c>
      <c r="R109" s="7">
        <f>SUMIFS(GQList,GIList,Table_ExternalData_1[[#This Row],[Item_key]],GDList,Table_ExternalData_1[[#Headers],[13]])</f>
        <v>0</v>
      </c>
      <c r="S109" s="7">
        <f>SUMIFS(GQList,GIList,Table_ExternalData_1[[#This Row],[Item_key]],GDList,Table_ExternalData_1[[#Headers],[14]])</f>
        <v>0</v>
      </c>
      <c r="T109" s="7">
        <f>SUMIFS(GQList,GIList,Table_ExternalData_1[[#This Row],[Item_key]],GDList,Table_ExternalData_1[[#Headers],[15]])</f>
        <v>0</v>
      </c>
      <c r="U109" s="7">
        <f>SUMIFS(GQList,GIList,Table_ExternalData_1[[#This Row],[Item_key]],GDList,Table_ExternalData_1[[#Headers],[16]])</f>
        <v>0</v>
      </c>
      <c r="V109" s="7">
        <f>SUMIFS(GQList,GIList,Table_ExternalData_1[[#This Row],[Item_key]],GDList,Table_ExternalData_1[[#Headers],[17]])</f>
        <v>0</v>
      </c>
      <c r="W109" s="7">
        <f>SUMIFS(GQList,GIList,Table_ExternalData_1[[#This Row],[Item_key]],GDList,Table_ExternalData_1[[#Headers],[18]])</f>
        <v>0</v>
      </c>
      <c r="X109" s="7">
        <f>SUMIFS(GQList,GIList,Table_ExternalData_1[[#This Row],[Item_key]],GDList,Table_ExternalData_1[[#Headers],[19]])</f>
        <v>0</v>
      </c>
      <c r="Y109" s="7">
        <f>SUMIFS(GQList,GIList,Table_ExternalData_1[[#This Row],[Item_key]],GDList,Table_ExternalData_1[[#Headers],[20]])</f>
        <v>0</v>
      </c>
      <c r="Z109" s="7">
        <f>SUMIFS(GQList,GIList,Table_ExternalData_1[[#This Row],[Item_key]],GDList,Table_ExternalData_1[[#Headers],[21]])</f>
        <v>0</v>
      </c>
      <c r="AA109" s="7">
        <f>SUMIFS(GQList,GIList,Table_ExternalData_1[[#This Row],[Item_key]],GDList,Table_ExternalData_1[[#Headers],[22]])</f>
        <v>0</v>
      </c>
      <c r="AB109" s="7">
        <f>SUMIFS(GQList,GIList,Table_ExternalData_1[[#This Row],[Item_key]],GDList,Table_ExternalData_1[[#Headers],[23]])</f>
        <v>0</v>
      </c>
      <c r="AC109" s="7">
        <f>SUMIFS(GQList,GIList,Table_ExternalData_1[[#This Row],[Item_key]],GDList,Table_ExternalData_1[[#Headers],[24]])</f>
        <v>13000</v>
      </c>
      <c r="AD109" s="7">
        <f>SUMIFS(GQList,GIList,Table_ExternalData_1[[#This Row],[Item_key]],GDList,Table_ExternalData_1[[#Headers],[25]])</f>
        <v>0</v>
      </c>
      <c r="AE109" s="7">
        <f>SUMIFS(GQList,GIList,Table_ExternalData_1[[#This Row],[Item_key]],GDList,Table_ExternalData_1[[#Headers],[26]])</f>
        <v>0</v>
      </c>
      <c r="AF109" s="7">
        <f>SUMIFS(GQList,GIList,Table_ExternalData_1[[#This Row],[Item_key]],GDList,Table_ExternalData_1[[#Headers],[27]])</f>
        <v>0</v>
      </c>
      <c r="AG109" s="7">
        <f>SUMIFS(GQList,GIList,Table_ExternalData_1[[#This Row],[Item_key]],GDList,Table_ExternalData_1[[#Headers],[28]])</f>
        <v>0</v>
      </c>
      <c r="AH109" s="7">
        <f>SUMIFS(GQList,GIList,Table_ExternalData_1[[#This Row],[Item_key]],GDList,Table_ExternalData_1[[#Headers],[29]])</f>
        <v>0</v>
      </c>
      <c r="AI109" s="7">
        <f>SUMIFS(GQList,GIList,Table_ExternalData_1[[#This Row],[Item_key]],GDList,Table_ExternalData_1[[#Headers],[30]])</f>
        <v>0</v>
      </c>
      <c r="AJ109" s="7">
        <f>SUMIFS(GQList,GIList,Table_ExternalData_1[[#This Row],[Item_key]],GDList,Table_ExternalData_1[[#Headers],[31]])</f>
        <v>0</v>
      </c>
      <c r="AK109" s="7">
        <f>SUM(Table_ExternalData_1[[#This Row],[1]:[31]])</f>
        <v>13000</v>
      </c>
    </row>
    <row r="110" spans="1:37" ht="24" hidden="1">
      <c r="A110" s="3" t="s">
        <v>1838</v>
      </c>
      <c r="B110" s="3" t="s">
        <v>1824</v>
      </c>
      <c r="C110" s="3" t="s">
        <v>1913</v>
      </c>
      <c r="D110" s="3" t="s">
        <v>1914</v>
      </c>
      <c r="E110" s="6" t="s">
        <v>2021</v>
      </c>
      <c r="F110" s="7">
        <f>SUMIFS(GQList,GIList,Table_ExternalData_1[[#This Row],[Item_key]],GDList,Table_ExternalData_1[[#Headers],[1]])</f>
        <v>0</v>
      </c>
      <c r="G110" s="7">
        <f>SUMIFS(GQList,GIList,Table_ExternalData_1[[#This Row],[Item_key]],GDList,Table_ExternalData_1[[#Headers],[2]])</f>
        <v>0</v>
      </c>
      <c r="H110" s="7">
        <f>SUMIFS(GQList,GIList,Table_ExternalData_1[[#This Row],[Item_key]],GDList,Table_ExternalData_1[[#Headers],[3]])</f>
        <v>0</v>
      </c>
      <c r="I110" s="7">
        <f>SUMIFS(GQList,GIList,Table_ExternalData_1[[#This Row],[Item_key]],GDList,Table_ExternalData_1[[#Headers],[4]])</f>
        <v>0</v>
      </c>
      <c r="J110" s="7">
        <f>SUMIFS(GQList,GIList,Table_ExternalData_1[[#This Row],[Item_key]],GDList,Table_ExternalData_1[[#Headers],[5]])</f>
        <v>0</v>
      </c>
      <c r="K110" s="7">
        <f>SUMIFS(GQList,GIList,Table_ExternalData_1[[#This Row],[Item_key]],GDList,Table_ExternalData_1[[#Headers],[6]])</f>
        <v>0</v>
      </c>
      <c r="L110" s="7">
        <f>SUMIFS(GQList,GIList,Table_ExternalData_1[[#This Row],[Item_key]],GDList,Table_ExternalData_1[[#Headers],[7]])</f>
        <v>0</v>
      </c>
      <c r="M110" s="7">
        <f>SUMIFS(GQList,GIList,Table_ExternalData_1[[#This Row],[Item_key]],GDList,Table_ExternalData_1[[#Headers],[8]])</f>
        <v>0</v>
      </c>
      <c r="N110" s="7">
        <f>SUMIFS(GQList,GIList,Table_ExternalData_1[[#This Row],[Item_key]],GDList,Table_ExternalData_1[[#Headers],[9]])</f>
        <v>0</v>
      </c>
      <c r="O110" s="7">
        <f>SUMIFS(GQList,GIList,Table_ExternalData_1[[#This Row],[Item_key]],GDList,Table_ExternalData_1[[#Headers],[10]])</f>
        <v>0</v>
      </c>
      <c r="P110" s="7">
        <f>SUMIFS(GQList,GIList,Table_ExternalData_1[[#This Row],[Item_key]],GDList,Table_ExternalData_1[[#Headers],[11]])</f>
        <v>0</v>
      </c>
      <c r="Q110" s="7">
        <f>SUMIFS(GQList,GIList,Table_ExternalData_1[[#This Row],[Item_key]],GDList,Table_ExternalData_1[[#Headers],[12]])</f>
        <v>0</v>
      </c>
      <c r="R110" s="7">
        <f>SUMIFS(GQList,GIList,Table_ExternalData_1[[#This Row],[Item_key]],GDList,Table_ExternalData_1[[#Headers],[13]])</f>
        <v>0</v>
      </c>
      <c r="S110" s="7">
        <f>SUMIFS(GQList,GIList,Table_ExternalData_1[[#This Row],[Item_key]],GDList,Table_ExternalData_1[[#Headers],[14]])</f>
        <v>0</v>
      </c>
      <c r="T110" s="7">
        <f>SUMIFS(GQList,GIList,Table_ExternalData_1[[#This Row],[Item_key]],GDList,Table_ExternalData_1[[#Headers],[15]])</f>
        <v>0</v>
      </c>
      <c r="U110" s="7">
        <f>SUMIFS(GQList,GIList,Table_ExternalData_1[[#This Row],[Item_key]],GDList,Table_ExternalData_1[[#Headers],[16]])</f>
        <v>0</v>
      </c>
      <c r="V110" s="7">
        <f>SUMIFS(GQList,GIList,Table_ExternalData_1[[#This Row],[Item_key]],GDList,Table_ExternalData_1[[#Headers],[17]])</f>
        <v>0</v>
      </c>
      <c r="W110" s="7">
        <f>SUMIFS(GQList,GIList,Table_ExternalData_1[[#This Row],[Item_key]],GDList,Table_ExternalData_1[[#Headers],[18]])</f>
        <v>0</v>
      </c>
      <c r="X110" s="7">
        <f>SUMIFS(GQList,GIList,Table_ExternalData_1[[#This Row],[Item_key]],GDList,Table_ExternalData_1[[#Headers],[19]])</f>
        <v>0</v>
      </c>
      <c r="Y110" s="7">
        <f>SUMIFS(GQList,GIList,Table_ExternalData_1[[#This Row],[Item_key]],GDList,Table_ExternalData_1[[#Headers],[20]])</f>
        <v>0</v>
      </c>
      <c r="Z110" s="7">
        <f>SUMIFS(GQList,GIList,Table_ExternalData_1[[#This Row],[Item_key]],GDList,Table_ExternalData_1[[#Headers],[21]])</f>
        <v>0</v>
      </c>
      <c r="AA110" s="7">
        <f>SUMIFS(GQList,GIList,Table_ExternalData_1[[#This Row],[Item_key]],GDList,Table_ExternalData_1[[#Headers],[22]])</f>
        <v>0</v>
      </c>
      <c r="AB110" s="7">
        <f>SUMIFS(GQList,GIList,Table_ExternalData_1[[#This Row],[Item_key]],GDList,Table_ExternalData_1[[#Headers],[23]])</f>
        <v>0</v>
      </c>
      <c r="AC110" s="7">
        <f>SUMIFS(GQList,GIList,Table_ExternalData_1[[#This Row],[Item_key]],GDList,Table_ExternalData_1[[#Headers],[24]])</f>
        <v>13000</v>
      </c>
      <c r="AD110" s="7">
        <f>SUMIFS(GQList,GIList,Table_ExternalData_1[[#This Row],[Item_key]],GDList,Table_ExternalData_1[[#Headers],[25]])</f>
        <v>0</v>
      </c>
      <c r="AE110" s="7">
        <f>SUMIFS(GQList,GIList,Table_ExternalData_1[[#This Row],[Item_key]],GDList,Table_ExternalData_1[[#Headers],[26]])</f>
        <v>0</v>
      </c>
      <c r="AF110" s="7">
        <f>SUMIFS(GQList,GIList,Table_ExternalData_1[[#This Row],[Item_key]],GDList,Table_ExternalData_1[[#Headers],[27]])</f>
        <v>0</v>
      </c>
      <c r="AG110" s="7">
        <f>SUMIFS(GQList,GIList,Table_ExternalData_1[[#This Row],[Item_key]],GDList,Table_ExternalData_1[[#Headers],[28]])</f>
        <v>0</v>
      </c>
      <c r="AH110" s="7">
        <f>SUMIFS(GQList,GIList,Table_ExternalData_1[[#This Row],[Item_key]],GDList,Table_ExternalData_1[[#Headers],[29]])</f>
        <v>0</v>
      </c>
      <c r="AI110" s="7">
        <f>SUMIFS(GQList,GIList,Table_ExternalData_1[[#This Row],[Item_key]],GDList,Table_ExternalData_1[[#Headers],[30]])</f>
        <v>0</v>
      </c>
      <c r="AJ110" s="7">
        <f>SUMIFS(GQList,GIList,Table_ExternalData_1[[#This Row],[Item_key]],GDList,Table_ExternalData_1[[#Headers],[31]])</f>
        <v>0</v>
      </c>
      <c r="AK110" s="7">
        <f>SUM(Table_ExternalData_1[[#This Row],[1]:[31]])</f>
        <v>13000</v>
      </c>
    </row>
    <row r="111" spans="1:37" ht="24" hidden="1">
      <c r="A111" s="3" t="s">
        <v>1838</v>
      </c>
      <c r="B111" s="3" t="s">
        <v>1793</v>
      </c>
      <c r="C111" s="3" t="s">
        <v>1915</v>
      </c>
      <c r="D111" s="3" t="s">
        <v>1916</v>
      </c>
      <c r="E111" s="6" t="s">
        <v>2021</v>
      </c>
      <c r="F111" s="7">
        <f>SUMIFS(GQList,GIList,Table_ExternalData_1[[#This Row],[Item_key]],GDList,Table_ExternalData_1[[#Headers],[1]])</f>
        <v>0</v>
      </c>
      <c r="G111" s="7">
        <f>SUMIFS(GQList,GIList,Table_ExternalData_1[[#This Row],[Item_key]],GDList,Table_ExternalData_1[[#Headers],[2]])</f>
        <v>0</v>
      </c>
      <c r="H111" s="7">
        <f>SUMIFS(GQList,GIList,Table_ExternalData_1[[#This Row],[Item_key]],GDList,Table_ExternalData_1[[#Headers],[3]])</f>
        <v>0</v>
      </c>
      <c r="I111" s="7">
        <f>SUMIFS(GQList,GIList,Table_ExternalData_1[[#This Row],[Item_key]],GDList,Table_ExternalData_1[[#Headers],[4]])</f>
        <v>0</v>
      </c>
      <c r="J111" s="7">
        <f>SUMIFS(GQList,GIList,Table_ExternalData_1[[#This Row],[Item_key]],GDList,Table_ExternalData_1[[#Headers],[5]])</f>
        <v>0</v>
      </c>
      <c r="K111" s="7">
        <f>SUMIFS(GQList,GIList,Table_ExternalData_1[[#This Row],[Item_key]],GDList,Table_ExternalData_1[[#Headers],[6]])</f>
        <v>0</v>
      </c>
      <c r="L111" s="7">
        <f>SUMIFS(GQList,GIList,Table_ExternalData_1[[#This Row],[Item_key]],GDList,Table_ExternalData_1[[#Headers],[7]])</f>
        <v>0</v>
      </c>
      <c r="M111" s="7">
        <f>SUMIFS(GQList,GIList,Table_ExternalData_1[[#This Row],[Item_key]],GDList,Table_ExternalData_1[[#Headers],[8]])</f>
        <v>0</v>
      </c>
      <c r="N111" s="7">
        <f>SUMIFS(GQList,GIList,Table_ExternalData_1[[#This Row],[Item_key]],GDList,Table_ExternalData_1[[#Headers],[9]])</f>
        <v>0</v>
      </c>
      <c r="O111" s="7">
        <f>SUMIFS(GQList,GIList,Table_ExternalData_1[[#This Row],[Item_key]],GDList,Table_ExternalData_1[[#Headers],[10]])</f>
        <v>0</v>
      </c>
      <c r="P111" s="7">
        <f>SUMIFS(GQList,GIList,Table_ExternalData_1[[#This Row],[Item_key]],GDList,Table_ExternalData_1[[#Headers],[11]])</f>
        <v>0</v>
      </c>
      <c r="Q111" s="7">
        <f>SUMIFS(GQList,GIList,Table_ExternalData_1[[#This Row],[Item_key]],GDList,Table_ExternalData_1[[#Headers],[12]])</f>
        <v>0</v>
      </c>
      <c r="R111" s="7">
        <f>SUMIFS(GQList,GIList,Table_ExternalData_1[[#This Row],[Item_key]],GDList,Table_ExternalData_1[[#Headers],[13]])</f>
        <v>0</v>
      </c>
      <c r="S111" s="7">
        <f>SUMIFS(GQList,GIList,Table_ExternalData_1[[#This Row],[Item_key]],GDList,Table_ExternalData_1[[#Headers],[14]])</f>
        <v>0</v>
      </c>
      <c r="T111" s="7">
        <f>SUMIFS(GQList,GIList,Table_ExternalData_1[[#This Row],[Item_key]],GDList,Table_ExternalData_1[[#Headers],[15]])</f>
        <v>0</v>
      </c>
      <c r="U111" s="7">
        <f>SUMIFS(GQList,GIList,Table_ExternalData_1[[#This Row],[Item_key]],GDList,Table_ExternalData_1[[#Headers],[16]])</f>
        <v>0</v>
      </c>
      <c r="V111" s="7">
        <f>SUMIFS(GQList,GIList,Table_ExternalData_1[[#This Row],[Item_key]],GDList,Table_ExternalData_1[[#Headers],[17]])</f>
        <v>0</v>
      </c>
      <c r="W111" s="7">
        <f>SUMIFS(GQList,GIList,Table_ExternalData_1[[#This Row],[Item_key]],GDList,Table_ExternalData_1[[#Headers],[18]])</f>
        <v>0</v>
      </c>
      <c r="X111" s="7">
        <f>SUMIFS(GQList,GIList,Table_ExternalData_1[[#This Row],[Item_key]],GDList,Table_ExternalData_1[[#Headers],[19]])</f>
        <v>0</v>
      </c>
      <c r="Y111" s="7">
        <f>SUMIFS(GQList,GIList,Table_ExternalData_1[[#This Row],[Item_key]],GDList,Table_ExternalData_1[[#Headers],[20]])</f>
        <v>700</v>
      </c>
      <c r="Z111" s="7">
        <f>SUMIFS(GQList,GIList,Table_ExternalData_1[[#This Row],[Item_key]],GDList,Table_ExternalData_1[[#Headers],[21]])</f>
        <v>0</v>
      </c>
      <c r="AA111" s="7">
        <f>SUMIFS(GQList,GIList,Table_ExternalData_1[[#This Row],[Item_key]],GDList,Table_ExternalData_1[[#Headers],[22]])</f>
        <v>0</v>
      </c>
      <c r="AB111" s="7">
        <f>SUMIFS(GQList,GIList,Table_ExternalData_1[[#This Row],[Item_key]],GDList,Table_ExternalData_1[[#Headers],[23]])</f>
        <v>0</v>
      </c>
      <c r="AC111" s="7">
        <f>SUMIFS(GQList,GIList,Table_ExternalData_1[[#This Row],[Item_key]],GDList,Table_ExternalData_1[[#Headers],[24]])</f>
        <v>0</v>
      </c>
      <c r="AD111" s="7">
        <f>SUMIFS(GQList,GIList,Table_ExternalData_1[[#This Row],[Item_key]],GDList,Table_ExternalData_1[[#Headers],[25]])</f>
        <v>0</v>
      </c>
      <c r="AE111" s="7">
        <f>SUMIFS(GQList,GIList,Table_ExternalData_1[[#This Row],[Item_key]],GDList,Table_ExternalData_1[[#Headers],[26]])</f>
        <v>0</v>
      </c>
      <c r="AF111" s="7">
        <f>SUMIFS(GQList,GIList,Table_ExternalData_1[[#This Row],[Item_key]],GDList,Table_ExternalData_1[[#Headers],[27]])</f>
        <v>0</v>
      </c>
      <c r="AG111" s="7">
        <f>SUMIFS(GQList,GIList,Table_ExternalData_1[[#This Row],[Item_key]],GDList,Table_ExternalData_1[[#Headers],[28]])</f>
        <v>0</v>
      </c>
      <c r="AH111" s="7">
        <f>SUMIFS(GQList,GIList,Table_ExternalData_1[[#This Row],[Item_key]],GDList,Table_ExternalData_1[[#Headers],[29]])</f>
        <v>0</v>
      </c>
      <c r="AI111" s="7">
        <f>SUMIFS(GQList,GIList,Table_ExternalData_1[[#This Row],[Item_key]],GDList,Table_ExternalData_1[[#Headers],[30]])</f>
        <v>0</v>
      </c>
      <c r="AJ111" s="7">
        <f>SUMIFS(GQList,GIList,Table_ExternalData_1[[#This Row],[Item_key]],GDList,Table_ExternalData_1[[#Headers],[31]])</f>
        <v>0</v>
      </c>
      <c r="AK111" s="7">
        <f>SUM(Table_ExternalData_1[[#This Row],[1]:[31]])</f>
        <v>700</v>
      </c>
    </row>
    <row r="112" spans="1:37" ht="24" hidden="1">
      <c r="A112" s="3" t="s">
        <v>1838</v>
      </c>
      <c r="B112" s="3" t="s">
        <v>1794</v>
      </c>
      <c r="C112" s="3" t="s">
        <v>1917</v>
      </c>
      <c r="D112" s="3" t="s">
        <v>1916</v>
      </c>
      <c r="E112" s="6" t="s">
        <v>2021</v>
      </c>
      <c r="F112" s="7">
        <f>SUMIFS(GQList,GIList,Table_ExternalData_1[[#This Row],[Item_key]],GDList,Table_ExternalData_1[[#Headers],[1]])</f>
        <v>0</v>
      </c>
      <c r="G112" s="7">
        <f>SUMIFS(GQList,GIList,Table_ExternalData_1[[#This Row],[Item_key]],GDList,Table_ExternalData_1[[#Headers],[2]])</f>
        <v>0</v>
      </c>
      <c r="H112" s="7">
        <f>SUMIFS(GQList,GIList,Table_ExternalData_1[[#This Row],[Item_key]],GDList,Table_ExternalData_1[[#Headers],[3]])</f>
        <v>0</v>
      </c>
      <c r="I112" s="7">
        <f>SUMIFS(GQList,GIList,Table_ExternalData_1[[#This Row],[Item_key]],GDList,Table_ExternalData_1[[#Headers],[4]])</f>
        <v>0</v>
      </c>
      <c r="J112" s="7">
        <f>SUMIFS(GQList,GIList,Table_ExternalData_1[[#This Row],[Item_key]],GDList,Table_ExternalData_1[[#Headers],[5]])</f>
        <v>0</v>
      </c>
      <c r="K112" s="7">
        <f>SUMIFS(GQList,GIList,Table_ExternalData_1[[#This Row],[Item_key]],GDList,Table_ExternalData_1[[#Headers],[6]])</f>
        <v>0</v>
      </c>
      <c r="L112" s="7">
        <f>SUMIFS(GQList,GIList,Table_ExternalData_1[[#This Row],[Item_key]],GDList,Table_ExternalData_1[[#Headers],[7]])</f>
        <v>0</v>
      </c>
      <c r="M112" s="7">
        <f>SUMIFS(GQList,GIList,Table_ExternalData_1[[#This Row],[Item_key]],GDList,Table_ExternalData_1[[#Headers],[8]])</f>
        <v>0</v>
      </c>
      <c r="N112" s="7">
        <f>SUMIFS(GQList,GIList,Table_ExternalData_1[[#This Row],[Item_key]],GDList,Table_ExternalData_1[[#Headers],[9]])</f>
        <v>0</v>
      </c>
      <c r="O112" s="7">
        <f>SUMIFS(GQList,GIList,Table_ExternalData_1[[#This Row],[Item_key]],GDList,Table_ExternalData_1[[#Headers],[10]])</f>
        <v>0</v>
      </c>
      <c r="P112" s="7">
        <f>SUMIFS(GQList,GIList,Table_ExternalData_1[[#This Row],[Item_key]],GDList,Table_ExternalData_1[[#Headers],[11]])</f>
        <v>0</v>
      </c>
      <c r="Q112" s="7">
        <f>SUMIFS(GQList,GIList,Table_ExternalData_1[[#This Row],[Item_key]],GDList,Table_ExternalData_1[[#Headers],[12]])</f>
        <v>0</v>
      </c>
      <c r="R112" s="7">
        <f>SUMIFS(GQList,GIList,Table_ExternalData_1[[#This Row],[Item_key]],GDList,Table_ExternalData_1[[#Headers],[13]])</f>
        <v>0</v>
      </c>
      <c r="S112" s="7">
        <f>SUMIFS(GQList,GIList,Table_ExternalData_1[[#This Row],[Item_key]],GDList,Table_ExternalData_1[[#Headers],[14]])</f>
        <v>0</v>
      </c>
      <c r="T112" s="7">
        <f>SUMIFS(GQList,GIList,Table_ExternalData_1[[#This Row],[Item_key]],GDList,Table_ExternalData_1[[#Headers],[15]])</f>
        <v>0</v>
      </c>
      <c r="U112" s="7">
        <f>SUMIFS(GQList,GIList,Table_ExternalData_1[[#This Row],[Item_key]],GDList,Table_ExternalData_1[[#Headers],[16]])</f>
        <v>0</v>
      </c>
      <c r="V112" s="7">
        <f>SUMIFS(GQList,GIList,Table_ExternalData_1[[#This Row],[Item_key]],GDList,Table_ExternalData_1[[#Headers],[17]])</f>
        <v>0</v>
      </c>
      <c r="W112" s="7">
        <f>SUMIFS(GQList,GIList,Table_ExternalData_1[[#This Row],[Item_key]],GDList,Table_ExternalData_1[[#Headers],[18]])</f>
        <v>0</v>
      </c>
      <c r="X112" s="7">
        <f>SUMIFS(GQList,GIList,Table_ExternalData_1[[#This Row],[Item_key]],GDList,Table_ExternalData_1[[#Headers],[19]])</f>
        <v>0</v>
      </c>
      <c r="Y112" s="7">
        <f>SUMIFS(GQList,GIList,Table_ExternalData_1[[#This Row],[Item_key]],GDList,Table_ExternalData_1[[#Headers],[20]])</f>
        <v>700</v>
      </c>
      <c r="Z112" s="7">
        <f>SUMIFS(GQList,GIList,Table_ExternalData_1[[#This Row],[Item_key]],GDList,Table_ExternalData_1[[#Headers],[21]])</f>
        <v>0</v>
      </c>
      <c r="AA112" s="7">
        <f>SUMIFS(GQList,GIList,Table_ExternalData_1[[#This Row],[Item_key]],GDList,Table_ExternalData_1[[#Headers],[22]])</f>
        <v>0</v>
      </c>
      <c r="AB112" s="7">
        <f>SUMIFS(GQList,GIList,Table_ExternalData_1[[#This Row],[Item_key]],GDList,Table_ExternalData_1[[#Headers],[23]])</f>
        <v>0</v>
      </c>
      <c r="AC112" s="7">
        <f>SUMIFS(GQList,GIList,Table_ExternalData_1[[#This Row],[Item_key]],GDList,Table_ExternalData_1[[#Headers],[24]])</f>
        <v>0</v>
      </c>
      <c r="AD112" s="7">
        <f>SUMIFS(GQList,GIList,Table_ExternalData_1[[#This Row],[Item_key]],GDList,Table_ExternalData_1[[#Headers],[25]])</f>
        <v>0</v>
      </c>
      <c r="AE112" s="7">
        <f>SUMIFS(GQList,GIList,Table_ExternalData_1[[#This Row],[Item_key]],GDList,Table_ExternalData_1[[#Headers],[26]])</f>
        <v>0</v>
      </c>
      <c r="AF112" s="7">
        <f>SUMIFS(GQList,GIList,Table_ExternalData_1[[#This Row],[Item_key]],GDList,Table_ExternalData_1[[#Headers],[27]])</f>
        <v>0</v>
      </c>
      <c r="AG112" s="7">
        <f>SUMIFS(GQList,GIList,Table_ExternalData_1[[#This Row],[Item_key]],GDList,Table_ExternalData_1[[#Headers],[28]])</f>
        <v>0</v>
      </c>
      <c r="AH112" s="7">
        <f>SUMIFS(GQList,GIList,Table_ExternalData_1[[#This Row],[Item_key]],GDList,Table_ExternalData_1[[#Headers],[29]])</f>
        <v>0</v>
      </c>
      <c r="AI112" s="7">
        <f>SUMIFS(GQList,GIList,Table_ExternalData_1[[#This Row],[Item_key]],GDList,Table_ExternalData_1[[#Headers],[30]])</f>
        <v>0</v>
      </c>
      <c r="AJ112" s="7">
        <f>SUMIFS(GQList,GIList,Table_ExternalData_1[[#This Row],[Item_key]],GDList,Table_ExternalData_1[[#Headers],[31]])</f>
        <v>0</v>
      </c>
      <c r="AK112" s="7">
        <f>SUM(Table_ExternalData_1[[#This Row],[1]:[31]])</f>
        <v>700</v>
      </c>
    </row>
    <row r="113" spans="1:37" ht="24" hidden="1">
      <c r="A113" s="3" t="s">
        <v>1838</v>
      </c>
      <c r="B113" s="3" t="s">
        <v>1795</v>
      </c>
      <c r="C113" s="3" t="s">
        <v>1918</v>
      </c>
      <c r="D113" s="3" t="s">
        <v>1916</v>
      </c>
      <c r="E113" s="6" t="s">
        <v>2021</v>
      </c>
      <c r="F113" s="7">
        <f>SUMIFS(GQList,GIList,Table_ExternalData_1[[#This Row],[Item_key]],GDList,Table_ExternalData_1[[#Headers],[1]])</f>
        <v>0</v>
      </c>
      <c r="G113" s="7">
        <f>SUMIFS(GQList,GIList,Table_ExternalData_1[[#This Row],[Item_key]],GDList,Table_ExternalData_1[[#Headers],[2]])</f>
        <v>0</v>
      </c>
      <c r="H113" s="7">
        <f>SUMIFS(GQList,GIList,Table_ExternalData_1[[#This Row],[Item_key]],GDList,Table_ExternalData_1[[#Headers],[3]])</f>
        <v>0</v>
      </c>
      <c r="I113" s="7">
        <f>SUMIFS(GQList,GIList,Table_ExternalData_1[[#This Row],[Item_key]],GDList,Table_ExternalData_1[[#Headers],[4]])</f>
        <v>0</v>
      </c>
      <c r="J113" s="7">
        <f>SUMIFS(GQList,GIList,Table_ExternalData_1[[#This Row],[Item_key]],GDList,Table_ExternalData_1[[#Headers],[5]])</f>
        <v>0</v>
      </c>
      <c r="K113" s="7">
        <f>SUMIFS(GQList,GIList,Table_ExternalData_1[[#This Row],[Item_key]],GDList,Table_ExternalData_1[[#Headers],[6]])</f>
        <v>0</v>
      </c>
      <c r="L113" s="7">
        <f>SUMIFS(GQList,GIList,Table_ExternalData_1[[#This Row],[Item_key]],GDList,Table_ExternalData_1[[#Headers],[7]])</f>
        <v>0</v>
      </c>
      <c r="M113" s="7">
        <f>SUMIFS(GQList,GIList,Table_ExternalData_1[[#This Row],[Item_key]],GDList,Table_ExternalData_1[[#Headers],[8]])</f>
        <v>0</v>
      </c>
      <c r="N113" s="7">
        <f>SUMIFS(GQList,GIList,Table_ExternalData_1[[#This Row],[Item_key]],GDList,Table_ExternalData_1[[#Headers],[9]])</f>
        <v>0</v>
      </c>
      <c r="O113" s="7">
        <f>SUMIFS(GQList,GIList,Table_ExternalData_1[[#This Row],[Item_key]],GDList,Table_ExternalData_1[[#Headers],[10]])</f>
        <v>0</v>
      </c>
      <c r="P113" s="7">
        <f>SUMIFS(GQList,GIList,Table_ExternalData_1[[#This Row],[Item_key]],GDList,Table_ExternalData_1[[#Headers],[11]])</f>
        <v>0</v>
      </c>
      <c r="Q113" s="7">
        <f>SUMIFS(GQList,GIList,Table_ExternalData_1[[#This Row],[Item_key]],GDList,Table_ExternalData_1[[#Headers],[12]])</f>
        <v>0</v>
      </c>
      <c r="R113" s="7">
        <f>SUMIFS(GQList,GIList,Table_ExternalData_1[[#This Row],[Item_key]],GDList,Table_ExternalData_1[[#Headers],[13]])</f>
        <v>0</v>
      </c>
      <c r="S113" s="7">
        <f>SUMIFS(GQList,GIList,Table_ExternalData_1[[#This Row],[Item_key]],GDList,Table_ExternalData_1[[#Headers],[14]])</f>
        <v>0</v>
      </c>
      <c r="T113" s="7">
        <f>SUMIFS(GQList,GIList,Table_ExternalData_1[[#This Row],[Item_key]],GDList,Table_ExternalData_1[[#Headers],[15]])</f>
        <v>0</v>
      </c>
      <c r="U113" s="7">
        <f>SUMIFS(GQList,GIList,Table_ExternalData_1[[#This Row],[Item_key]],GDList,Table_ExternalData_1[[#Headers],[16]])</f>
        <v>0</v>
      </c>
      <c r="V113" s="7">
        <f>SUMIFS(GQList,GIList,Table_ExternalData_1[[#This Row],[Item_key]],GDList,Table_ExternalData_1[[#Headers],[17]])</f>
        <v>0</v>
      </c>
      <c r="W113" s="7">
        <f>SUMIFS(GQList,GIList,Table_ExternalData_1[[#This Row],[Item_key]],GDList,Table_ExternalData_1[[#Headers],[18]])</f>
        <v>0</v>
      </c>
      <c r="X113" s="7">
        <f>SUMIFS(GQList,GIList,Table_ExternalData_1[[#This Row],[Item_key]],GDList,Table_ExternalData_1[[#Headers],[19]])</f>
        <v>0</v>
      </c>
      <c r="Y113" s="7">
        <f>SUMIFS(GQList,GIList,Table_ExternalData_1[[#This Row],[Item_key]],GDList,Table_ExternalData_1[[#Headers],[20]])</f>
        <v>1099</v>
      </c>
      <c r="Z113" s="7">
        <f>SUMIFS(GQList,GIList,Table_ExternalData_1[[#This Row],[Item_key]],GDList,Table_ExternalData_1[[#Headers],[21]])</f>
        <v>0</v>
      </c>
      <c r="AA113" s="7">
        <f>SUMIFS(GQList,GIList,Table_ExternalData_1[[#This Row],[Item_key]],GDList,Table_ExternalData_1[[#Headers],[22]])</f>
        <v>0</v>
      </c>
      <c r="AB113" s="7">
        <f>SUMIFS(GQList,GIList,Table_ExternalData_1[[#This Row],[Item_key]],GDList,Table_ExternalData_1[[#Headers],[23]])</f>
        <v>0</v>
      </c>
      <c r="AC113" s="7">
        <f>SUMIFS(GQList,GIList,Table_ExternalData_1[[#This Row],[Item_key]],GDList,Table_ExternalData_1[[#Headers],[24]])</f>
        <v>0</v>
      </c>
      <c r="AD113" s="7">
        <f>SUMIFS(GQList,GIList,Table_ExternalData_1[[#This Row],[Item_key]],GDList,Table_ExternalData_1[[#Headers],[25]])</f>
        <v>0</v>
      </c>
      <c r="AE113" s="7">
        <f>SUMIFS(GQList,GIList,Table_ExternalData_1[[#This Row],[Item_key]],GDList,Table_ExternalData_1[[#Headers],[26]])</f>
        <v>0</v>
      </c>
      <c r="AF113" s="7">
        <f>SUMIFS(GQList,GIList,Table_ExternalData_1[[#This Row],[Item_key]],GDList,Table_ExternalData_1[[#Headers],[27]])</f>
        <v>0</v>
      </c>
      <c r="AG113" s="7">
        <f>SUMIFS(GQList,GIList,Table_ExternalData_1[[#This Row],[Item_key]],GDList,Table_ExternalData_1[[#Headers],[28]])</f>
        <v>0</v>
      </c>
      <c r="AH113" s="7">
        <f>SUMIFS(GQList,GIList,Table_ExternalData_1[[#This Row],[Item_key]],GDList,Table_ExternalData_1[[#Headers],[29]])</f>
        <v>0</v>
      </c>
      <c r="AI113" s="7">
        <f>SUMIFS(GQList,GIList,Table_ExternalData_1[[#This Row],[Item_key]],GDList,Table_ExternalData_1[[#Headers],[30]])</f>
        <v>0</v>
      </c>
      <c r="AJ113" s="7">
        <f>SUMIFS(GQList,GIList,Table_ExternalData_1[[#This Row],[Item_key]],GDList,Table_ExternalData_1[[#Headers],[31]])</f>
        <v>0</v>
      </c>
      <c r="AK113" s="7">
        <f>SUM(Table_ExternalData_1[[#This Row],[1]:[31]])</f>
        <v>1099</v>
      </c>
    </row>
    <row r="114" spans="1:37" ht="24" hidden="1">
      <c r="A114" s="3" t="s">
        <v>1838</v>
      </c>
      <c r="B114" s="3" t="s">
        <v>1751</v>
      </c>
      <c r="C114" s="3" t="s">
        <v>1919</v>
      </c>
      <c r="D114" s="3" t="s">
        <v>1916</v>
      </c>
      <c r="E114" s="6" t="s">
        <v>2021</v>
      </c>
      <c r="F114" s="7">
        <f>SUMIFS(GQList,GIList,Table_ExternalData_1[[#This Row],[Item_key]],GDList,Table_ExternalData_1[[#Headers],[1]])</f>
        <v>0</v>
      </c>
      <c r="G114" s="7">
        <f>SUMIFS(GQList,GIList,Table_ExternalData_1[[#This Row],[Item_key]],GDList,Table_ExternalData_1[[#Headers],[2]])</f>
        <v>0</v>
      </c>
      <c r="H114" s="7">
        <f>SUMIFS(GQList,GIList,Table_ExternalData_1[[#This Row],[Item_key]],GDList,Table_ExternalData_1[[#Headers],[3]])</f>
        <v>0</v>
      </c>
      <c r="I114" s="7">
        <f>SUMIFS(GQList,GIList,Table_ExternalData_1[[#This Row],[Item_key]],GDList,Table_ExternalData_1[[#Headers],[4]])</f>
        <v>0</v>
      </c>
      <c r="J114" s="7">
        <f>SUMIFS(GQList,GIList,Table_ExternalData_1[[#This Row],[Item_key]],GDList,Table_ExternalData_1[[#Headers],[5]])</f>
        <v>0</v>
      </c>
      <c r="K114" s="7">
        <f>SUMIFS(GQList,GIList,Table_ExternalData_1[[#This Row],[Item_key]],GDList,Table_ExternalData_1[[#Headers],[6]])</f>
        <v>0</v>
      </c>
      <c r="L114" s="7">
        <f>SUMIFS(GQList,GIList,Table_ExternalData_1[[#This Row],[Item_key]],GDList,Table_ExternalData_1[[#Headers],[7]])</f>
        <v>0</v>
      </c>
      <c r="M114" s="7">
        <f>SUMIFS(GQList,GIList,Table_ExternalData_1[[#This Row],[Item_key]],GDList,Table_ExternalData_1[[#Headers],[8]])</f>
        <v>0</v>
      </c>
      <c r="N114" s="7">
        <f>SUMIFS(GQList,GIList,Table_ExternalData_1[[#This Row],[Item_key]],GDList,Table_ExternalData_1[[#Headers],[9]])</f>
        <v>0</v>
      </c>
      <c r="O114" s="7">
        <f>SUMIFS(GQList,GIList,Table_ExternalData_1[[#This Row],[Item_key]],GDList,Table_ExternalData_1[[#Headers],[10]])</f>
        <v>0</v>
      </c>
      <c r="P114" s="7">
        <f>SUMIFS(GQList,GIList,Table_ExternalData_1[[#This Row],[Item_key]],GDList,Table_ExternalData_1[[#Headers],[11]])</f>
        <v>0</v>
      </c>
      <c r="Q114" s="7">
        <f>SUMIFS(GQList,GIList,Table_ExternalData_1[[#This Row],[Item_key]],GDList,Table_ExternalData_1[[#Headers],[12]])</f>
        <v>0</v>
      </c>
      <c r="R114" s="7">
        <f>SUMIFS(GQList,GIList,Table_ExternalData_1[[#This Row],[Item_key]],GDList,Table_ExternalData_1[[#Headers],[13]])</f>
        <v>0</v>
      </c>
      <c r="S114" s="7">
        <f>SUMIFS(GQList,GIList,Table_ExternalData_1[[#This Row],[Item_key]],GDList,Table_ExternalData_1[[#Headers],[14]])</f>
        <v>0</v>
      </c>
      <c r="T114" s="7">
        <f>SUMIFS(GQList,GIList,Table_ExternalData_1[[#This Row],[Item_key]],GDList,Table_ExternalData_1[[#Headers],[15]])</f>
        <v>0</v>
      </c>
      <c r="U114" s="7">
        <f>SUMIFS(GQList,GIList,Table_ExternalData_1[[#This Row],[Item_key]],GDList,Table_ExternalData_1[[#Headers],[16]])</f>
        <v>0</v>
      </c>
      <c r="V114" s="7">
        <f>SUMIFS(GQList,GIList,Table_ExternalData_1[[#This Row],[Item_key]],GDList,Table_ExternalData_1[[#Headers],[17]])</f>
        <v>0</v>
      </c>
      <c r="W114" s="7">
        <f>SUMIFS(GQList,GIList,Table_ExternalData_1[[#This Row],[Item_key]],GDList,Table_ExternalData_1[[#Headers],[18]])</f>
        <v>0</v>
      </c>
      <c r="X114" s="7">
        <f>SUMIFS(GQList,GIList,Table_ExternalData_1[[#This Row],[Item_key]],GDList,Table_ExternalData_1[[#Headers],[19]])</f>
        <v>1000</v>
      </c>
      <c r="Y114" s="7">
        <f>SUMIFS(GQList,GIList,Table_ExternalData_1[[#This Row],[Item_key]],GDList,Table_ExternalData_1[[#Headers],[20]])</f>
        <v>0</v>
      </c>
      <c r="Z114" s="7">
        <f>SUMIFS(GQList,GIList,Table_ExternalData_1[[#This Row],[Item_key]],GDList,Table_ExternalData_1[[#Headers],[21]])</f>
        <v>0</v>
      </c>
      <c r="AA114" s="7">
        <f>SUMIFS(GQList,GIList,Table_ExternalData_1[[#This Row],[Item_key]],GDList,Table_ExternalData_1[[#Headers],[22]])</f>
        <v>0</v>
      </c>
      <c r="AB114" s="7">
        <f>SUMIFS(GQList,GIList,Table_ExternalData_1[[#This Row],[Item_key]],GDList,Table_ExternalData_1[[#Headers],[23]])</f>
        <v>0</v>
      </c>
      <c r="AC114" s="7">
        <f>SUMIFS(GQList,GIList,Table_ExternalData_1[[#This Row],[Item_key]],GDList,Table_ExternalData_1[[#Headers],[24]])</f>
        <v>0</v>
      </c>
      <c r="AD114" s="7">
        <f>SUMIFS(GQList,GIList,Table_ExternalData_1[[#This Row],[Item_key]],GDList,Table_ExternalData_1[[#Headers],[25]])</f>
        <v>0</v>
      </c>
      <c r="AE114" s="7">
        <f>SUMIFS(GQList,GIList,Table_ExternalData_1[[#This Row],[Item_key]],GDList,Table_ExternalData_1[[#Headers],[26]])</f>
        <v>0</v>
      </c>
      <c r="AF114" s="7">
        <f>SUMIFS(GQList,GIList,Table_ExternalData_1[[#This Row],[Item_key]],GDList,Table_ExternalData_1[[#Headers],[27]])</f>
        <v>0</v>
      </c>
      <c r="AG114" s="7">
        <f>SUMIFS(GQList,GIList,Table_ExternalData_1[[#This Row],[Item_key]],GDList,Table_ExternalData_1[[#Headers],[28]])</f>
        <v>0</v>
      </c>
      <c r="AH114" s="7">
        <f>SUMIFS(GQList,GIList,Table_ExternalData_1[[#This Row],[Item_key]],GDList,Table_ExternalData_1[[#Headers],[29]])</f>
        <v>0</v>
      </c>
      <c r="AI114" s="7">
        <f>SUMIFS(GQList,GIList,Table_ExternalData_1[[#This Row],[Item_key]],GDList,Table_ExternalData_1[[#Headers],[30]])</f>
        <v>0</v>
      </c>
      <c r="AJ114" s="7">
        <f>SUMIFS(GQList,GIList,Table_ExternalData_1[[#This Row],[Item_key]],GDList,Table_ExternalData_1[[#Headers],[31]])</f>
        <v>0</v>
      </c>
      <c r="AK114" s="7">
        <f>SUM(Table_ExternalData_1[[#This Row],[1]:[31]])</f>
        <v>1000</v>
      </c>
    </row>
    <row r="115" spans="1:37" ht="24" hidden="1">
      <c r="A115" s="3" t="s">
        <v>1838</v>
      </c>
      <c r="B115" s="3" t="s">
        <v>1796</v>
      </c>
      <c r="C115" s="3" t="s">
        <v>1920</v>
      </c>
      <c r="D115" s="3" t="s">
        <v>1916</v>
      </c>
      <c r="E115" s="6" t="s">
        <v>2021</v>
      </c>
      <c r="F115" s="7">
        <f>SUMIFS(GQList,GIList,Table_ExternalData_1[[#This Row],[Item_key]],GDList,Table_ExternalData_1[[#Headers],[1]])</f>
        <v>0</v>
      </c>
      <c r="G115" s="7">
        <f>SUMIFS(GQList,GIList,Table_ExternalData_1[[#This Row],[Item_key]],GDList,Table_ExternalData_1[[#Headers],[2]])</f>
        <v>0</v>
      </c>
      <c r="H115" s="7">
        <f>SUMIFS(GQList,GIList,Table_ExternalData_1[[#This Row],[Item_key]],GDList,Table_ExternalData_1[[#Headers],[3]])</f>
        <v>0</v>
      </c>
      <c r="I115" s="7">
        <f>SUMIFS(GQList,GIList,Table_ExternalData_1[[#This Row],[Item_key]],GDList,Table_ExternalData_1[[#Headers],[4]])</f>
        <v>0</v>
      </c>
      <c r="J115" s="7">
        <f>SUMIFS(GQList,GIList,Table_ExternalData_1[[#This Row],[Item_key]],GDList,Table_ExternalData_1[[#Headers],[5]])</f>
        <v>0</v>
      </c>
      <c r="K115" s="7">
        <f>SUMIFS(GQList,GIList,Table_ExternalData_1[[#This Row],[Item_key]],GDList,Table_ExternalData_1[[#Headers],[6]])</f>
        <v>0</v>
      </c>
      <c r="L115" s="7">
        <f>SUMIFS(GQList,GIList,Table_ExternalData_1[[#This Row],[Item_key]],GDList,Table_ExternalData_1[[#Headers],[7]])</f>
        <v>0</v>
      </c>
      <c r="M115" s="7">
        <f>SUMIFS(GQList,GIList,Table_ExternalData_1[[#This Row],[Item_key]],GDList,Table_ExternalData_1[[#Headers],[8]])</f>
        <v>0</v>
      </c>
      <c r="N115" s="7">
        <f>SUMIFS(GQList,GIList,Table_ExternalData_1[[#This Row],[Item_key]],GDList,Table_ExternalData_1[[#Headers],[9]])</f>
        <v>0</v>
      </c>
      <c r="O115" s="7">
        <f>SUMIFS(GQList,GIList,Table_ExternalData_1[[#This Row],[Item_key]],GDList,Table_ExternalData_1[[#Headers],[10]])</f>
        <v>0</v>
      </c>
      <c r="P115" s="7">
        <f>SUMIFS(GQList,GIList,Table_ExternalData_1[[#This Row],[Item_key]],GDList,Table_ExternalData_1[[#Headers],[11]])</f>
        <v>0</v>
      </c>
      <c r="Q115" s="7">
        <f>SUMIFS(GQList,GIList,Table_ExternalData_1[[#This Row],[Item_key]],GDList,Table_ExternalData_1[[#Headers],[12]])</f>
        <v>0</v>
      </c>
      <c r="R115" s="7">
        <f>SUMIFS(GQList,GIList,Table_ExternalData_1[[#This Row],[Item_key]],GDList,Table_ExternalData_1[[#Headers],[13]])</f>
        <v>0</v>
      </c>
      <c r="S115" s="7">
        <f>SUMIFS(GQList,GIList,Table_ExternalData_1[[#This Row],[Item_key]],GDList,Table_ExternalData_1[[#Headers],[14]])</f>
        <v>0</v>
      </c>
      <c r="T115" s="7">
        <f>SUMIFS(GQList,GIList,Table_ExternalData_1[[#This Row],[Item_key]],GDList,Table_ExternalData_1[[#Headers],[15]])</f>
        <v>0</v>
      </c>
      <c r="U115" s="7">
        <f>SUMIFS(GQList,GIList,Table_ExternalData_1[[#This Row],[Item_key]],GDList,Table_ExternalData_1[[#Headers],[16]])</f>
        <v>0</v>
      </c>
      <c r="V115" s="7">
        <f>SUMIFS(GQList,GIList,Table_ExternalData_1[[#This Row],[Item_key]],GDList,Table_ExternalData_1[[#Headers],[17]])</f>
        <v>0</v>
      </c>
      <c r="W115" s="7">
        <f>SUMIFS(GQList,GIList,Table_ExternalData_1[[#This Row],[Item_key]],GDList,Table_ExternalData_1[[#Headers],[18]])</f>
        <v>0</v>
      </c>
      <c r="X115" s="7">
        <f>SUMIFS(GQList,GIList,Table_ExternalData_1[[#This Row],[Item_key]],GDList,Table_ExternalData_1[[#Headers],[19]])</f>
        <v>0</v>
      </c>
      <c r="Y115" s="7">
        <f>SUMIFS(GQList,GIList,Table_ExternalData_1[[#This Row],[Item_key]],GDList,Table_ExternalData_1[[#Headers],[20]])</f>
        <v>1000</v>
      </c>
      <c r="Z115" s="7">
        <f>SUMIFS(GQList,GIList,Table_ExternalData_1[[#This Row],[Item_key]],GDList,Table_ExternalData_1[[#Headers],[21]])</f>
        <v>0</v>
      </c>
      <c r="AA115" s="7">
        <f>SUMIFS(GQList,GIList,Table_ExternalData_1[[#This Row],[Item_key]],GDList,Table_ExternalData_1[[#Headers],[22]])</f>
        <v>0</v>
      </c>
      <c r="AB115" s="7">
        <f>SUMIFS(GQList,GIList,Table_ExternalData_1[[#This Row],[Item_key]],GDList,Table_ExternalData_1[[#Headers],[23]])</f>
        <v>0</v>
      </c>
      <c r="AC115" s="7">
        <f>SUMIFS(GQList,GIList,Table_ExternalData_1[[#This Row],[Item_key]],GDList,Table_ExternalData_1[[#Headers],[24]])</f>
        <v>0</v>
      </c>
      <c r="AD115" s="7">
        <f>SUMIFS(GQList,GIList,Table_ExternalData_1[[#This Row],[Item_key]],GDList,Table_ExternalData_1[[#Headers],[25]])</f>
        <v>0</v>
      </c>
      <c r="AE115" s="7">
        <f>SUMIFS(GQList,GIList,Table_ExternalData_1[[#This Row],[Item_key]],GDList,Table_ExternalData_1[[#Headers],[26]])</f>
        <v>0</v>
      </c>
      <c r="AF115" s="7">
        <f>SUMIFS(GQList,GIList,Table_ExternalData_1[[#This Row],[Item_key]],GDList,Table_ExternalData_1[[#Headers],[27]])</f>
        <v>0</v>
      </c>
      <c r="AG115" s="7">
        <f>SUMIFS(GQList,GIList,Table_ExternalData_1[[#This Row],[Item_key]],GDList,Table_ExternalData_1[[#Headers],[28]])</f>
        <v>0</v>
      </c>
      <c r="AH115" s="7">
        <f>SUMIFS(GQList,GIList,Table_ExternalData_1[[#This Row],[Item_key]],GDList,Table_ExternalData_1[[#Headers],[29]])</f>
        <v>0</v>
      </c>
      <c r="AI115" s="7">
        <f>SUMIFS(GQList,GIList,Table_ExternalData_1[[#This Row],[Item_key]],GDList,Table_ExternalData_1[[#Headers],[30]])</f>
        <v>0</v>
      </c>
      <c r="AJ115" s="7">
        <f>SUMIFS(GQList,GIList,Table_ExternalData_1[[#This Row],[Item_key]],GDList,Table_ExternalData_1[[#Headers],[31]])</f>
        <v>0</v>
      </c>
      <c r="AK115" s="7">
        <f>SUM(Table_ExternalData_1[[#This Row],[1]:[31]])</f>
        <v>1000</v>
      </c>
    </row>
    <row r="116" spans="1:37" ht="24" hidden="1">
      <c r="A116" s="3" t="s">
        <v>1838</v>
      </c>
      <c r="B116" s="3" t="s">
        <v>1797</v>
      </c>
      <c r="C116" s="3" t="s">
        <v>1921</v>
      </c>
      <c r="D116" s="3" t="s">
        <v>1916</v>
      </c>
      <c r="E116" s="6" t="s">
        <v>2021</v>
      </c>
      <c r="F116" s="7">
        <f>SUMIFS(GQList,GIList,Table_ExternalData_1[[#This Row],[Item_key]],GDList,Table_ExternalData_1[[#Headers],[1]])</f>
        <v>0</v>
      </c>
      <c r="G116" s="7">
        <f>SUMIFS(GQList,GIList,Table_ExternalData_1[[#This Row],[Item_key]],GDList,Table_ExternalData_1[[#Headers],[2]])</f>
        <v>0</v>
      </c>
      <c r="H116" s="7">
        <f>SUMIFS(GQList,GIList,Table_ExternalData_1[[#This Row],[Item_key]],GDList,Table_ExternalData_1[[#Headers],[3]])</f>
        <v>0</v>
      </c>
      <c r="I116" s="7">
        <f>SUMIFS(GQList,GIList,Table_ExternalData_1[[#This Row],[Item_key]],GDList,Table_ExternalData_1[[#Headers],[4]])</f>
        <v>0</v>
      </c>
      <c r="J116" s="7">
        <f>SUMIFS(GQList,GIList,Table_ExternalData_1[[#This Row],[Item_key]],GDList,Table_ExternalData_1[[#Headers],[5]])</f>
        <v>0</v>
      </c>
      <c r="K116" s="7">
        <f>SUMIFS(GQList,GIList,Table_ExternalData_1[[#This Row],[Item_key]],GDList,Table_ExternalData_1[[#Headers],[6]])</f>
        <v>0</v>
      </c>
      <c r="L116" s="7">
        <f>SUMIFS(GQList,GIList,Table_ExternalData_1[[#This Row],[Item_key]],GDList,Table_ExternalData_1[[#Headers],[7]])</f>
        <v>0</v>
      </c>
      <c r="M116" s="7">
        <f>SUMIFS(GQList,GIList,Table_ExternalData_1[[#This Row],[Item_key]],GDList,Table_ExternalData_1[[#Headers],[8]])</f>
        <v>0</v>
      </c>
      <c r="N116" s="7">
        <f>SUMIFS(GQList,GIList,Table_ExternalData_1[[#This Row],[Item_key]],GDList,Table_ExternalData_1[[#Headers],[9]])</f>
        <v>0</v>
      </c>
      <c r="O116" s="7">
        <f>SUMIFS(GQList,GIList,Table_ExternalData_1[[#This Row],[Item_key]],GDList,Table_ExternalData_1[[#Headers],[10]])</f>
        <v>0</v>
      </c>
      <c r="P116" s="7">
        <f>SUMIFS(GQList,GIList,Table_ExternalData_1[[#This Row],[Item_key]],GDList,Table_ExternalData_1[[#Headers],[11]])</f>
        <v>0</v>
      </c>
      <c r="Q116" s="7">
        <f>SUMIFS(GQList,GIList,Table_ExternalData_1[[#This Row],[Item_key]],GDList,Table_ExternalData_1[[#Headers],[12]])</f>
        <v>0</v>
      </c>
      <c r="R116" s="7">
        <f>SUMIFS(GQList,GIList,Table_ExternalData_1[[#This Row],[Item_key]],GDList,Table_ExternalData_1[[#Headers],[13]])</f>
        <v>0</v>
      </c>
      <c r="S116" s="7">
        <f>SUMIFS(GQList,GIList,Table_ExternalData_1[[#This Row],[Item_key]],GDList,Table_ExternalData_1[[#Headers],[14]])</f>
        <v>0</v>
      </c>
      <c r="T116" s="7">
        <f>SUMIFS(GQList,GIList,Table_ExternalData_1[[#This Row],[Item_key]],GDList,Table_ExternalData_1[[#Headers],[15]])</f>
        <v>0</v>
      </c>
      <c r="U116" s="7">
        <f>SUMIFS(GQList,GIList,Table_ExternalData_1[[#This Row],[Item_key]],GDList,Table_ExternalData_1[[#Headers],[16]])</f>
        <v>0</v>
      </c>
      <c r="V116" s="7">
        <f>SUMIFS(GQList,GIList,Table_ExternalData_1[[#This Row],[Item_key]],GDList,Table_ExternalData_1[[#Headers],[17]])</f>
        <v>0</v>
      </c>
      <c r="W116" s="7">
        <f>SUMIFS(GQList,GIList,Table_ExternalData_1[[#This Row],[Item_key]],GDList,Table_ExternalData_1[[#Headers],[18]])</f>
        <v>0</v>
      </c>
      <c r="X116" s="7">
        <f>SUMIFS(GQList,GIList,Table_ExternalData_1[[#This Row],[Item_key]],GDList,Table_ExternalData_1[[#Headers],[19]])</f>
        <v>0</v>
      </c>
      <c r="Y116" s="7">
        <f>SUMIFS(GQList,GIList,Table_ExternalData_1[[#This Row],[Item_key]],GDList,Table_ExternalData_1[[#Headers],[20]])</f>
        <v>1000</v>
      </c>
      <c r="Z116" s="7">
        <f>SUMIFS(GQList,GIList,Table_ExternalData_1[[#This Row],[Item_key]],GDList,Table_ExternalData_1[[#Headers],[21]])</f>
        <v>0</v>
      </c>
      <c r="AA116" s="7">
        <f>SUMIFS(GQList,GIList,Table_ExternalData_1[[#This Row],[Item_key]],GDList,Table_ExternalData_1[[#Headers],[22]])</f>
        <v>0</v>
      </c>
      <c r="AB116" s="7">
        <f>SUMIFS(GQList,GIList,Table_ExternalData_1[[#This Row],[Item_key]],GDList,Table_ExternalData_1[[#Headers],[23]])</f>
        <v>0</v>
      </c>
      <c r="AC116" s="7">
        <f>SUMIFS(GQList,GIList,Table_ExternalData_1[[#This Row],[Item_key]],GDList,Table_ExternalData_1[[#Headers],[24]])</f>
        <v>0</v>
      </c>
      <c r="AD116" s="7">
        <f>SUMIFS(GQList,GIList,Table_ExternalData_1[[#This Row],[Item_key]],GDList,Table_ExternalData_1[[#Headers],[25]])</f>
        <v>0</v>
      </c>
      <c r="AE116" s="7">
        <f>SUMIFS(GQList,GIList,Table_ExternalData_1[[#This Row],[Item_key]],GDList,Table_ExternalData_1[[#Headers],[26]])</f>
        <v>0</v>
      </c>
      <c r="AF116" s="7">
        <f>SUMIFS(GQList,GIList,Table_ExternalData_1[[#This Row],[Item_key]],GDList,Table_ExternalData_1[[#Headers],[27]])</f>
        <v>0</v>
      </c>
      <c r="AG116" s="7">
        <f>SUMIFS(GQList,GIList,Table_ExternalData_1[[#This Row],[Item_key]],GDList,Table_ExternalData_1[[#Headers],[28]])</f>
        <v>0</v>
      </c>
      <c r="AH116" s="7">
        <f>SUMIFS(GQList,GIList,Table_ExternalData_1[[#This Row],[Item_key]],GDList,Table_ExternalData_1[[#Headers],[29]])</f>
        <v>0</v>
      </c>
      <c r="AI116" s="7">
        <f>SUMIFS(GQList,GIList,Table_ExternalData_1[[#This Row],[Item_key]],GDList,Table_ExternalData_1[[#Headers],[30]])</f>
        <v>0</v>
      </c>
      <c r="AJ116" s="7">
        <f>SUMIFS(GQList,GIList,Table_ExternalData_1[[#This Row],[Item_key]],GDList,Table_ExternalData_1[[#Headers],[31]])</f>
        <v>0</v>
      </c>
      <c r="AK116" s="7">
        <f>SUM(Table_ExternalData_1[[#This Row],[1]:[31]])</f>
        <v>1000</v>
      </c>
    </row>
    <row r="117" spans="1:37" ht="24" hidden="1">
      <c r="A117" s="3" t="s">
        <v>1838</v>
      </c>
      <c r="B117" s="3" t="s">
        <v>1798</v>
      </c>
      <c r="C117" s="3" t="s">
        <v>1922</v>
      </c>
      <c r="D117" s="3" t="s">
        <v>1916</v>
      </c>
      <c r="E117" s="6" t="s">
        <v>2021</v>
      </c>
      <c r="F117" s="7">
        <f>SUMIFS(GQList,GIList,Table_ExternalData_1[[#This Row],[Item_key]],GDList,Table_ExternalData_1[[#Headers],[1]])</f>
        <v>0</v>
      </c>
      <c r="G117" s="7">
        <f>SUMIFS(GQList,GIList,Table_ExternalData_1[[#This Row],[Item_key]],GDList,Table_ExternalData_1[[#Headers],[2]])</f>
        <v>0</v>
      </c>
      <c r="H117" s="7">
        <f>SUMIFS(GQList,GIList,Table_ExternalData_1[[#This Row],[Item_key]],GDList,Table_ExternalData_1[[#Headers],[3]])</f>
        <v>0</v>
      </c>
      <c r="I117" s="7">
        <f>SUMIFS(GQList,GIList,Table_ExternalData_1[[#This Row],[Item_key]],GDList,Table_ExternalData_1[[#Headers],[4]])</f>
        <v>0</v>
      </c>
      <c r="J117" s="7">
        <f>SUMIFS(GQList,GIList,Table_ExternalData_1[[#This Row],[Item_key]],GDList,Table_ExternalData_1[[#Headers],[5]])</f>
        <v>0</v>
      </c>
      <c r="K117" s="7">
        <f>SUMIFS(GQList,GIList,Table_ExternalData_1[[#This Row],[Item_key]],GDList,Table_ExternalData_1[[#Headers],[6]])</f>
        <v>0</v>
      </c>
      <c r="L117" s="7">
        <f>SUMIFS(GQList,GIList,Table_ExternalData_1[[#This Row],[Item_key]],GDList,Table_ExternalData_1[[#Headers],[7]])</f>
        <v>0</v>
      </c>
      <c r="M117" s="7">
        <f>SUMIFS(GQList,GIList,Table_ExternalData_1[[#This Row],[Item_key]],GDList,Table_ExternalData_1[[#Headers],[8]])</f>
        <v>0</v>
      </c>
      <c r="N117" s="7">
        <f>SUMIFS(GQList,GIList,Table_ExternalData_1[[#This Row],[Item_key]],GDList,Table_ExternalData_1[[#Headers],[9]])</f>
        <v>0</v>
      </c>
      <c r="O117" s="7">
        <f>SUMIFS(GQList,GIList,Table_ExternalData_1[[#This Row],[Item_key]],GDList,Table_ExternalData_1[[#Headers],[10]])</f>
        <v>0</v>
      </c>
      <c r="P117" s="7">
        <f>SUMIFS(GQList,GIList,Table_ExternalData_1[[#This Row],[Item_key]],GDList,Table_ExternalData_1[[#Headers],[11]])</f>
        <v>0</v>
      </c>
      <c r="Q117" s="7">
        <f>SUMIFS(GQList,GIList,Table_ExternalData_1[[#This Row],[Item_key]],GDList,Table_ExternalData_1[[#Headers],[12]])</f>
        <v>0</v>
      </c>
      <c r="R117" s="7">
        <f>SUMIFS(GQList,GIList,Table_ExternalData_1[[#This Row],[Item_key]],GDList,Table_ExternalData_1[[#Headers],[13]])</f>
        <v>0</v>
      </c>
      <c r="S117" s="7">
        <f>SUMIFS(GQList,GIList,Table_ExternalData_1[[#This Row],[Item_key]],GDList,Table_ExternalData_1[[#Headers],[14]])</f>
        <v>0</v>
      </c>
      <c r="T117" s="7">
        <f>SUMIFS(GQList,GIList,Table_ExternalData_1[[#This Row],[Item_key]],GDList,Table_ExternalData_1[[#Headers],[15]])</f>
        <v>0</v>
      </c>
      <c r="U117" s="7">
        <f>SUMIFS(GQList,GIList,Table_ExternalData_1[[#This Row],[Item_key]],GDList,Table_ExternalData_1[[#Headers],[16]])</f>
        <v>0</v>
      </c>
      <c r="V117" s="7">
        <f>SUMIFS(GQList,GIList,Table_ExternalData_1[[#This Row],[Item_key]],GDList,Table_ExternalData_1[[#Headers],[17]])</f>
        <v>0</v>
      </c>
      <c r="W117" s="7">
        <f>SUMIFS(GQList,GIList,Table_ExternalData_1[[#This Row],[Item_key]],GDList,Table_ExternalData_1[[#Headers],[18]])</f>
        <v>0</v>
      </c>
      <c r="X117" s="7">
        <f>SUMIFS(GQList,GIList,Table_ExternalData_1[[#This Row],[Item_key]],GDList,Table_ExternalData_1[[#Headers],[19]])</f>
        <v>0</v>
      </c>
      <c r="Y117" s="7">
        <f>SUMIFS(GQList,GIList,Table_ExternalData_1[[#This Row],[Item_key]],GDList,Table_ExternalData_1[[#Headers],[20]])</f>
        <v>1000</v>
      </c>
      <c r="Z117" s="7">
        <f>SUMIFS(GQList,GIList,Table_ExternalData_1[[#This Row],[Item_key]],GDList,Table_ExternalData_1[[#Headers],[21]])</f>
        <v>0</v>
      </c>
      <c r="AA117" s="7">
        <f>SUMIFS(GQList,GIList,Table_ExternalData_1[[#This Row],[Item_key]],GDList,Table_ExternalData_1[[#Headers],[22]])</f>
        <v>0</v>
      </c>
      <c r="AB117" s="7">
        <f>SUMIFS(GQList,GIList,Table_ExternalData_1[[#This Row],[Item_key]],GDList,Table_ExternalData_1[[#Headers],[23]])</f>
        <v>0</v>
      </c>
      <c r="AC117" s="7">
        <f>SUMIFS(GQList,GIList,Table_ExternalData_1[[#This Row],[Item_key]],GDList,Table_ExternalData_1[[#Headers],[24]])</f>
        <v>0</v>
      </c>
      <c r="AD117" s="7">
        <f>SUMIFS(GQList,GIList,Table_ExternalData_1[[#This Row],[Item_key]],GDList,Table_ExternalData_1[[#Headers],[25]])</f>
        <v>0</v>
      </c>
      <c r="AE117" s="7">
        <f>SUMIFS(GQList,GIList,Table_ExternalData_1[[#This Row],[Item_key]],GDList,Table_ExternalData_1[[#Headers],[26]])</f>
        <v>0</v>
      </c>
      <c r="AF117" s="7">
        <f>SUMIFS(GQList,GIList,Table_ExternalData_1[[#This Row],[Item_key]],GDList,Table_ExternalData_1[[#Headers],[27]])</f>
        <v>0</v>
      </c>
      <c r="AG117" s="7">
        <f>SUMIFS(GQList,GIList,Table_ExternalData_1[[#This Row],[Item_key]],GDList,Table_ExternalData_1[[#Headers],[28]])</f>
        <v>0</v>
      </c>
      <c r="AH117" s="7">
        <f>SUMIFS(GQList,GIList,Table_ExternalData_1[[#This Row],[Item_key]],GDList,Table_ExternalData_1[[#Headers],[29]])</f>
        <v>0</v>
      </c>
      <c r="AI117" s="7">
        <f>SUMIFS(GQList,GIList,Table_ExternalData_1[[#This Row],[Item_key]],GDList,Table_ExternalData_1[[#Headers],[30]])</f>
        <v>0</v>
      </c>
      <c r="AJ117" s="7">
        <f>SUMIFS(GQList,GIList,Table_ExternalData_1[[#This Row],[Item_key]],GDList,Table_ExternalData_1[[#Headers],[31]])</f>
        <v>0</v>
      </c>
      <c r="AK117" s="7">
        <f>SUM(Table_ExternalData_1[[#This Row],[1]:[31]])</f>
        <v>1000</v>
      </c>
    </row>
    <row r="118" spans="1:37" ht="24" hidden="1">
      <c r="A118" s="3" t="s">
        <v>1838</v>
      </c>
      <c r="B118" s="3" t="s">
        <v>1752</v>
      </c>
      <c r="C118" s="3" t="s">
        <v>1923</v>
      </c>
      <c r="D118" s="3" t="s">
        <v>1924</v>
      </c>
      <c r="E118" s="6" t="s">
        <v>2021</v>
      </c>
      <c r="F118" s="7">
        <f>SUMIFS(GQList,GIList,Table_ExternalData_1[[#This Row],[Item_key]],GDList,Table_ExternalData_1[[#Headers],[1]])</f>
        <v>0</v>
      </c>
      <c r="G118" s="7">
        <f>SUMIFS(GQList,GIList,Table_ExternalData_1[[#This Row],[Item_key]],GDList,Table_ExternalData_1[[#Headers],[2]])</f>
        <v>0</v>
      </c>
      <c r="H118" s="7">
        <f>SUMIFS(GQList,GIList,Table_ExternalData_1[[#This Row],[Item_key]],GDList,Table_ExternalData_1[[#Headers],[3]])</f>
        <v>0</v>
      </c>
      <c r="I118" s="7">
        <f>SUMIFS(GQList,GIList,Table_ExternalData_1[[#This Row],[Item_key]],GDList,Table_ExternalData_1[[#Headers],[4]])</f>
        <v>0</v>
      </c>
      <c r="J118" s="7">
        <f>SUMIFS(GQList,GIList,Table_ExternalData_1[[#This Row],[Item_key]],GDList,Table_ExternalData_1[[#Headers],[5]])</f>
        <v>0</v>
      </c>
      <c r="K118" s="7">
        <f>SUMIFS(GQList,GIList,Table_ExternalData_1[[#This Row],[Item_key]],GDList,Table_ExternalData_1[[#Headers],[6]])</f>
        <v>0</v>
      </c>
      <c r="L118" s="7">
        <f>SUMIFS(GQList,GIList,Table_ExternalData_1[[#This Row],[Item_key]],GDList,Table_ExternalData_1[[#Headers],[7]])</f>
        <v>0</v>
      </c>
      <c r="M118" s="7">
        <f>SUMIFS(GQList,GIList,Table_ExternalData_1[[#This Row],[Item_key]],GDList,Table_ExternalData_1[[#Headers],[8]])</f>
        <v>0</v>
      </c>
      <c r="N118" s="7">
        <f>SUMIFS(GQList,GIList,Table_ExternalData_1[[#This Row],[Item_key]],GDList,Table_ExternalData_1[[#Headers],[9]])</f>
        <v>0</v>
      </c>
      <c r="O118" s="7">
        <f>SUMIFS(GQList,GIList,Table_ExternalData_1[[#This Row],[Item_key]],GDList,Table_ExternalData_1[[#Headers],[10]])</f>
        <v>0</v>
      </c>
      <c r="P118" s="7">
        <f>SUMIFS(GQList,GIList,Table_ExternalData_1[[#This Row],[Item_key]],GDList,Table_ExternalData_1[[#Headers],[11]])</f>
        <v>0</v>
      </c>
      <c r="Q118" s="7">
        <f>SUMIFS(GQList,GIList,Table_ExternalData_1[[#This Row],[Item_key]],GDList,Table_ExternalData_1[[#Headers],[12]])</f>
        <v>0</v>
      </c>
      <c r="R118" s="7">
        <f>SUMIFS(GQList,GIList,Table_ExternalData_1[[#This Row],[Item_key]],GDList,Table_ExternalData_1[[#Headers],[13]])</f>
        <v>0</v>
      </c>
      <c r="S118" s="7">
        <f>SUMIFS(GQList,GIList,Table_ExternalData_1[[#This Row],[Item_key]],GDList,Table_ExternalData_1[[#Headers],[14]])</f>
        <v>0</v>
      </c>
      <c r="T118" s="7">
        <f>SUMIFS(GQList,GIList,Table_ExternalData_1[[#This Row],[Item_key]],GDList,Table_ExternalData_1[[#Headers],[15]])</f>
        <v>0</v>
      </c>
      <c r="U118" s="7">
        <f>SUMIFS(GQList,GIList,Table_ExternalData_1[[#This Row],[Item_key]],GDList,Table_ExternalData_1[[#Headers],[16]])</f>
        <v>0</v>
      </c>
      <c r="V118" s="7">
        <f>SUMIFS(GQList,GIList,Table_ExternalData_1[[#This Row],[Item_key]],GDList,Table_ExternalData_1[[#Headers],[17]])</f>
        <v>0</v>
      </c>
      <c r="W118" s="7">
        <f>SUMIFS(GQList,GIList,Table_ExternalData_1[[#This Row],[Item_key]],GDList,Table_ExternalData_1[[#Headers],[18]])</f>
        <v>0</v>
      </c>
      <c r="X118" s="7">
        <f>SUMIFS(GQList,GIList,Table_ExternalData_1[[#This Row],[Item_key]],GDList,Table_ExternalData_1[[#Headers],[19]])</f>
        <v>1000</v>
      </c>
      <c r="Y118" s="7">
        <f>SUMIFS(GQList,GIList,Table_ExternalData_1[[#This Row],[Item_key]],GDList,Table_ExternalData_1[[#Headers],[20]])</f>
        <v>0</v>
      </c>
      <c r="Z118" s="7">
        <f>SUMIFS(GQList,GIList,Table_ExternalData_1[[#This Row],[Item_key]],GDList,Table_ExternalData_1[[#Headers],[21]])</f>
        <v>0</v>
      </c>
      <c r="AA118" s="7">
        <f>SUMIFS(GQList,GIList,Table_ExternalData_1[[#This Row],[Item_key]],GDList,Table_ExternalData_1[[#Headers],[22]])</f>
        <v>0</v>
      </c>
      <c r="AB118" s="7">
        <f>SUMIFS(GQList,GIList,Table_ExternalData_1[[#This Row],[Item_key]],GDList,Table_ExternalData_1[[#Headers],[23]])</f>
        <v>0</v>
      </c>
      <c r="AC118" s="7">
        <f>SUMIFS(GQList,GIList,Table_ExternalData_1[[#This Row],[Item_key]],GDList,Table_ExternalData_1[[#Headers],[24]])</f>
        <v>0</v>
      </c>
      <c r="AD118" s="7">
        <f>SUMIFS(GQList,GIList,Table_ExternalData_1[[#This Row],[Item_key]],GDList,Table_ExternalData_1[[#Headers],[25]])</f>
        <v>0</v>
      </c>
      <c r="AE118" s="7">
        <f>SUMIFS(GQList,GIList,Table_ExternalData_1[[#This Row],[Item_key]],GDList,Table_ExternalData_1[[#Headers],[26]])</f>
        <v>0</v>
      </c>
      <c r="AF118" s="7">
        <f>SUMIFS(GQList,GIList,Table_ExternalData_1[[#This Row],[Item_key]],GDList,Table_ExternalData_1[[#Headers],[27]])</f>
        <v>0</v>
      </c>
      <c r="AG118" s="7">
        <f>SUMIFS(GQList,GIList,Table_ExternalData_1[[#This Row],[Item_key]],GDList,Table_ExternalData_1[[#Headers],[28]])</f>
        <v>0</v>
      </c>
      <c r="AH118" s="7">
        <f>SUMIFS(GQList,GIList,Table_ExternalData_1[[#This Row],[Item_key]],GDList,Table_ExternalData_1[[#Headers],[29]])</f>
        <v>0</v>
      </c>
      <c r="AI118" s="7">
        <f>SUMIFS(GQList,GIList,Table_ExternalData_1[[#This Row],[Item_key]],GDList,Table_ExternalData_1[[#Headers],[30]])</f>
        <v>0</v>
      </c>
      <c r="AJ118" s="7">
        <f>SUMIFS(GQList,GIList,Table_ExternalData_1[[#This Row],[Item_key]],GDList,Table_ExternalData_1[[#Headers],[31]])</f>
        <v>0</v>
      </c>
      <c r="AK118" s="7">
        <f>SUM(Table_ExternalData_1[[#This Row],[1]:[31]])</f>
        <v>1000</v>
      </c>
    </row>
    <row r="119" spans="1:37" ht="24" hidden="1">
      <c r="A119" s="3" t="s">
        <v>1838</v>
      </c>
      <c r="B119" s="3" t="s">
        <v>1825</v>
      </c>
      <c r="C119" s="3" t="s">
        <v>1925</v>
      </c>
      <c r="D119" s="3" t="s">
        <v>1926</v>
      </c>
      <c r="E119" s="6" t="s">
        <v>2021</v>
      </c>
      <c r="F119" s="7">
        <f>SUMIFS(GQList,GIList,Table_ExternalData_1[[#This Row],[Item_key]],GDList,Table_ExternalData_1[[#Headers],[1]])</f>
        <v>0</v>
      </c>
      <c r="G119" s="7">
        <f>SUMIFS(GQList,GIList,Table_ExternalData_1[[#This Row],[Item_key]],GDList,Table_ExternalData_1[[#Headers],[2]])</f>
        <v>0</v>
      </c>
      <c r="H119" s="7">
        <f>SUMIFS(GQList,GIList,Table_ExternalData_1[[#This Row],[Item_key]],GDList,Table_ExternalData_1[[#Headers],[3]])</f>
        <v>0</v>
      </c>
      <c r="I119" s="7">
        <f>SUMIFS(GQList,GIList,Table_ExternalData_1[[#This Row],[Item_key]],GDList,Table_ExternalData_1[[#Headers],[4]])</f>
        <v>0</v>
      </c>
      <c r="J119" s="7">
        <f>SUMIFS(GQList,GIList,Table_ExternalData_1[[#This Row],[Item_key]],GDList,Table_ExternalData_1[[#Headers],[5]])</f>
        <v>0</v>
      </c>
      <c r="K119" s="7">
        <f>SUMIFS(GQList,GIList,Table_ExternalData_1[[#This Row],[Item_key]],GDList,Table_ExternalData_1[[#Headers],[6]])</f>
        <v>0</v>
      </c>
      <c r="L119" s="7">
        <f>SUMIFS(GQList,GIList,Table_ExternalData_1[[#This Row],[Item_key]],GDList,Table_ExternalData_1[[#Headers],[7]])</f>
        <v>0</v>
      </c>
      <c r="M119" s="7">
        <f>SUMIFS(GQList,GIList,Table_ExternalData_1[[#This Row],[Item_key]],GDList,Table_ExternalData_1[[#Headers],[8]])</f>
        <v>0</v>
      </c>
      <c r="N119" s="7">
        <f>SUMIFS(GQList,GIList,Table_ExternalData_1[[#This Row],[Item_key]],GDList,Table_ExternalData_1[[#Headers],[9]])</f>
        <v>0</v>
      </c>
      <c r="O119" s="7">
        <f>SUMIFS(GQList,GIList,Table_ExternalData_1[[#This Row],[Item_key]],GDList,Table_ExternalData_1[[#Headers],[10]])</f>
        <v>0</v>
      </c>
      <c r="P119" s="7">
        <f>SUMIFS(GQList,GIList,Table_ExternalData_1[[#This Row],[Item_key]],GDList,Table_ExternalData_1[[#Headers],[11]])</f>
        <v>0</v>
      </c>
      <c r="Q119" s="7">
        <f>SUMIFS(GQList,GIList,Table_ExternalData_1[[#This Row],[Item_key]],GDList,Table_ExternalData_1[[#Headers],[12]])</f>
        <v>0</v>
      </c>
      <c r="R119" s="7">
        <f>SUMIFS(GQList,GIList,Table_ExternalData_1[[#This Row],[Item_key]],GDList,Table_ExternalData_1[[#Headers],[13]])</f>
        <v>0</v>
      </c>
      <c r="S119" s="7">
        <f>SUMIFS(GQList,GIList,Table_ExternalData_1[[#This Row],[Item_key]],GDList,Table_ExternalData_1[[#Headers],[14]])</f>
        <v>0</v>
      </c>
      <c r="T119" s="7">
        <f>SUMIFS(GQList,GIList,Table_ExternalData_1[[#This Row],[Item_key]],GDList,Table_ExternalData_1[[#Headers],[15]])</f>
        <v>0</v>
      </c>
      <c r="U119" s="7">
        <f>SUMIFS(GQList,GIList,Table_ExternalData_1[[#This Row],[Item_key]],GDList,Table_ExternalData_1[[#Headers],[16]])</f>
        <v>0</v>
      </c>
      <c r="V119" s="7">
        <f>SUMIFS(GQList,GIList,Table_ExternalData_1[[#This Row],[Item_key]],GDList,Table_ExternalData_1[[#Headers],[17]])</f>
        <v>0</v>
      </c>
      <c r="W119" s="7">
        <f>SUMIFS(GQList,GIList,Table_ExternalData_1[[#This Row],[Item_key]],GDList,Table_ExternalData_1[[#Headers],[18]])</f>
        <v>0</v>
      </c>
      <c r="X119" s="7">
        <f>SUMIFS(GQList,GIList,Table_ExternalData_1[[#This Row],[Item_key]],GDList,Table_ExternalData_1[[#Headers],[19]])</f>
        <v>0</v>
      </c>
      <c r="Y119" s="7">
        <f>SUMIFS(GQList,GIList,Table_ExternalData_1[[#This Row],[Item_key]],GDList,Table_ExternalData_1[[#Headers],[20]])</f>
        <v>0</v>
      </c>
      <c r="Z119" s="7">
        <f>SUMIFS(GQList,GIList,Table_ExternalData_1[[#This Row],[Item_key]],GDList,Table_ExternalData_1[[#Headers],[21]])</f>
        <v>0</v>
      </c>
      <c r="AA119" s="7">
        <f>SUMIFS(GQList,GIList,Table_ExternalData_1[[#This Row],[Item_key]],GDList,Table_ExternalData_1[[#Headers],[22]])</f>
        <v>0</v>
      </c>
      <c r="AB119" s="7">
        <f>SUMIFS(GQList,GIList,Table_ExternalData_1[[#This Row],[Item_key]],GDList,Table_ExternalData_1[[#Headers],[23]])</f>
        <v>0</v>
      </c>
      <c r="AC119" s="7">
        <f>SUMIFS(GQList,GIList,Table_ExternalData_1[[#This Row],[Item_key]],GDList,Table_ExternalData_1[[#Headers],[24]])</f>
        <v>9990</v>
      </c>
      <c r="AD119" s="7">
        <f>SUMIFS(GQList,GIList,Table_ExternalData_1[[#This Row],[Item_key]],GDList,Table_ExternalData_1[[#Headers],[25]])</f>
        <v>0</v>
      </c>
      <c r="AE119" s="7">
        <f>SUMIFS(GQList,GIList,Table_ExternalData_1[[#This Row],[Item_key]],GDList,Table_ExternalData_1[[#Headers],[26]])</f>
        <v>0</v>
      </c>
      <c r="AF119" s="7">
        <f>SUMIFS(GQList,GIList,Table_ExternalData_1[[#This Row],[Item_key]],GDList,Table_ExternalData_1[[#Headers],[27]])</f>
        <v>0</v>
      </c>
      <c r="AG119" s="7">
        <f>SUMIFS(GQList,GIList,Table_ExternalData_1[[#This Row],[Item_key]],GDList,Table_ExternalData_1[[#Headers],[28]])</f>
        <v>0</v>
      </c>
      <c r="AH119" s="7">
        <f>SUMIFS(GQList,GIList,Table_ExternalData_1[[#This Row],[Item_key]],GDList,Table_ExternalData_1[[#Headers],[29]])</f>
        <v>0</v>
      </c>
      <c r="AI119" s="7">
        <f>SUMIFS(GQList,GIList,Table_ExternalData_1[[#This Row],[Item_key]],GDList,Table_ExternalData_1[[#Headers],[30]])</f>
        <v>0</v>
      </c>
      <c r="AJ119" s="7">
        <f>SUMIFS(GQList,GIList,Table_ExternalData_1[[#This Row],[Item_key]],GDList,Table_ExternalData_1[[#Headers],[31]])</f>
        <v>0</v>
      </c>
      <c r="AK119" s="7">
        <f>SUM(Table_ExternalData_1[[#This Row],[1]:[31]])</f>
        <v>9990</v>
      </c>
    </row>
    <row r="120" spans="1:37" ht="24" hidden="1">
      <c r="A120" s="3" t="s">
        <v>1838</v>
      </c>
      <c r="B120" s="3" t="s">
        <v>1799</v>
      </c>
      <c r="C120" s="3" t="s">
        <v>1927</v>
      </c>
      <c r="D120" s="3" t="s">
        <v>1928</v>
      </c>
      <c r="E120" s="6" t="s">
        <v>2021</v>
      </c>
      <c r="F120" s="7">
        <f>SUMIFS(GQList,GIList,Table_ExternalData_1[[#This Row],[Item_key]],GDList,Table_ExternalData_1[[#Headers],[1]])</f>
        <v>0</v>
      </c>
      <c r="G120" s="7">
        <f>SUMIFS(GQList,GIList,Table_ExternalData_1[[#This Row],[Item_key]],GDList,Table_ExternalData_1[[#Headers],[2]])</f>
        <v>0</v>
      </c>
      <c r="H120" s="7">
        <f>SUMIFS(GQList,GIList,Table_ExternalData_1[[#This Row],[Item_key]],GDList,Table_ExternalData_1[[#Headers],[3]])</f>
        <v>0</v>
      </c>
      <c r="I120" s="7">
        <f>SUMIFS(GQList,GIList,Table_ExternalData_1[[#This Row],[Item_key]],GDList,Table_ExternalData_1[[#Headers],[4]])</f>
        <v>0</v>
      </c>
      <c r="J120" s="7">
        <f>SUMIFS(GQList,GIList,Table_ExternalData_1[[#This Row],[Item_key]],GDList,Table_ExternalData_1[[#Headers],[5]])</f>
        <v>0</v>
      </c>
      <c r="K120" s="7">
        <f>SUMIFS(GQList,GIList,Table_ExternalData_1[[#This Row],[Item_key]],GDList,Table_ExternalData_1[[#Headers],[6]])</f>
        <v>0</v>
      </c>
      <c r="L120" s="7">
        <f>SUMIFS(GQList,GIList,Table_ExternalData_1[[#This Row],[Item_key]],GDList,Table_ExternalData_1[[#Headers],[7]])</f>
        <v>0</v>
      </c>
      <c r="M120" s="7">
        <f>SUMIFS(GQList,GIList,Table_ExternalData_1[[#This Row],[Item_key]],GDList,Table_ExternalData_1[[#Headers],[8]])</f>
        <v>0</v>
      </c>
      <c r="N120" s="7">
        <f>SUMIFS(GQList,GIList,Table_ExternalData_1[[#This Row],[Item_key]],GDList,Table_ExternalData_1[[#Headers],[9]])</f>
        <v>0</v>
      </c>
      <c r="O120" s="7">
        <f>SUMIFS(GQList,GIList,Table_ExternalData_1[[#This Row],[Item_key]],GDList,Table_ExternalData_1[[#Headers],[10]])</f>
        <v>0</v>
      </c>
      <c r="P120" s="7">
        <f>SUMIFS(GQList,GIList,Table_ExternalData_1[[#This Row],[Item_key]],GDList,Table_ExternalData_1[[#Headers],[11]])</f>
        <v>0</v>
      </c>
      <c r="Q120" s="7">
        <f>SUMIFS(GQList,GIList,Table_ExternalData_1[[#This Row],[Item_key]],GDList,Table_ExternalData_1[[#Headers],[12]])</f>
        <v>0</v>
      </c>
      <c r="R120" s="7">
        <f>SUMIFS(GQList,GIList,Table_ExternalData_1[[#This Row],[Item_key]],GDList,Table_ExternalData_1[[#Headers],[13]])</f>
        <v>0</v>
      </c>
      <c r="S120" s="7">
        <f>SUMIFS(GQList,GIList,Table_ExternalData_1[[#This Row],[Item_key]],GDList,Table_ExternalData_1[[#Headers],[14]])</f>
        <v>0</v>
      </c>
      <c r="T120" s="7">
        <f>SUMIFS(GQList,GIList,Table_ExternalData_1[[#This Row],[Item_key]],GDList,Table_ExternalData_1[[#Headers],[15]])</f>
        <v>0</v>
      </c>
      <c r="U120" s="7">
        <f>SUMIFS(GQList,GIList,Table_ExternalData_1[[#This Row],[Item_key]],GDList,Table_ExternalData_1[[#Headers],[16]])</f>
        <v>0</v>
      </c>
      <c r="V120" s="7">
        <f>SUMIFS(GQList,GIList,Table_ExternalData_1[[#This Row],[Item_key]],GDList,Table_ExternalData_1[[#Headers],[17]])</f>
        <v>0</v>
      </c>
      <c r="W120" s="7">
        <f>SUMIFS(GQList,GIList,Table_ExternalData_1[[#This Row],[Item_key]],GDList,Table_ExternalData_1[[#Headers],[18]])</f>
        <v>0</v>
      </c>
      <c r="X120" s="7">
        <f>SUMIFS(GQList,GIList,Table_ExternalData_1[[#This Row],[Item_key]],GDList,Table_ExternalData_1[[#Headers],[19]])</f>
        <v>0</v>
      </c>
      <c r="Y120" s="7">
        <f>SUMIFS(GQList,GIList,Table_ExternalData_1[[#This Row],[Item_key]],GDList,Table_ExternalData_1[[#Headers],[20]])</f>
        <v>1300</v>
      </c>
      <c r="Z120" s="7">
        <f>SUMIFS(GQList,GIList,Table_ExternalData_1[[#This Row],[Item_key]],GDList,Table_ExternalData_1[[#Headers],[21]])</f>
        <v>0</v>
      </c>
      <c r="AA120" s="7">
        <f>SUMIFS(GQList,GIList,Table_ExternalData_1[[#This Row],[Item_key]],GDList,Table_ExternalData_1[[#Headers],[22]])</f>
        <v>0</v>
      </c>
      <c r="AB120" s="7">
        <f>SUMIFS(GQList,GIList,Table_ExternalData_1[[#This Row],[Item_key]],GDList,Table_ExternalData_1[[#Headers],[23]])</f>
        <v>0</v>
      </c>
      <c r="AC120" s="7">
        <f>SUMIFS(GQList,GIList,Table_ExternalData_1[[#This Row],[Item_key]],GDList,Table_ExternalData_1[[#Headers],[24]])</f>
        <v>0</v>
      </c>
      <c r="AD120" s="7">
        <f>SUMIFS(GQList,GIList,Table_ExternalData_1[[#This Row],[Item_key]],GDList,Table_ExternalData_1[[#Headers],[25]])</f>
        <v>0</v>
      </c>
      <c r="AE120" s="7">
        <f>SUMIFS(GQList,GIList,Table_ExternalData_1[[#This Row],[Item_key]],GDList,Table_ExternalData_1[[#Headers],[26]])</f>
        <v>0</v>
      </c>
      <c r="AF120" s="7">
        <f>SUMIFS(GQList,GIList,Table_ExternalData_1[[#This Row],[Item_key]],GDList,Table_ExternalData_1[[#Headers],[27]])</f>
        <v>0</v>
      </c>
      <c r="AG120" s="7">
        <f>SUMIFS(GQList,GIList,Table_ExternalData_1[[#This Row],[Item_key]],GDList,Table_ExternalData_1[[#Headers],[28]])</f>
        <v>0</v>
      </c>
      <c r="AH120" s="7">
        <f>SUMIFS(GQList,GIList,Table_ExternalData_1[[#This Row],[Item_key]],GDList,Table_ExternalData_1[[#Headers],[29]])</f>
        <v>0</v>
      </c>
      <c r="AI120" s="7">
        <f>SUMIFS(GQList,GIList,Table_ExternalData_1[[#This Row],[Item_key]],GDList,Table_ExternalData_1[[#Headers],[30]])</f>
        <v>0</v>
      </c>
      <c r="AJ120" s="7">
        <f>SUMIFS(GQList,GIList,Table_ExternalData_1[[#This Row],[Item_key]],GDList,Table_ExternalData_1[[#Headers],[31]])</f>
        <v>0</v>
      </c>
      <c r="AK120" s="7">
        <f>SUM(Table_ExternalData_1[[#This Row],[1]:[31]])</f>
        <v>1300</v>
      </c>
    </row>
    <row r="121" spans="1:37" ht="24" hidden="1">
      <c r="A121" s="3" t="s">
        <v>1838</v>
      </c>
      <c r="B121" s="3" t="s">
        <v>1800</v>
      </c>
      <c r="C121" s="3" t="s">
        <v>1929</v>
      </c>
      <c r="D121" s="3" t="s">
        <v>1930</v>
      </c>
      <c r="E121" s="6" t="s">
        <v>2021</v>
      </c>
      <c r="F121" s="7">
        <f>SUMIFS(GQList,GIList,Table_ExternalData_1[[#This Row],[Item_key]],GDList,Table_ExternalData_1[[#Headers],[1]])</f>
        <v>0</v>
      </c>
      <c r="G121" s="7">
        <f>SUMIFS(GQList,GIList,Table_ExternalData_1[[#This Row],[Item_key]],GDList,Table_ExternalData_1[[#Headers],[2]])</f>
        <v>0</v>
      </c>
      <c r="H121" s="7">
        <f>SUMIFS(GQList,GIList,Table_ExternalData_1[[#This Row],[Item_key]],GDList,Table_ExternalData_1[[#Headers],[3]])</f>
        <v>0</v>
      </c>
      <c r="I121" s="7">
        <f>SUMIFS(GQList,GIList,Table_ExternalData_1[[#This Row],[Item_key]],GDList,Table_ExternalData_1[[#Headers],[4]])</f>
        <v>0</v>
      </c>
      <c r="J121" s="7">
        <f>SUMIFS(GQList,GIList,Table_ExternalData_1[[#This Row],[Item_key]],GDList,Table_ExternalData_1[[#Headers],[5]])</f>
        <v>0</v>
      </c>
      <c r="K121" s="7">
        <f>SUMIFS(GQList,GIList,Table_ExternalData_1[[#This Row],[Item_key]],GDList,Table_ExternalData_1[[#Headers],[6]])</f>
        <v>0</v>
      </c>
      <c r="L121" s="7">
        <f>SUMIFS(GQList,GIList,Table_ExternalData_1[[#This Row],[Item_key]],GDList,Table_ExternalData_1[[#Headers],[7]])</f>
        <v>0</v>
      </c>
      <c r="M121" s="7">
        <f>SUMIFS(GQList,GIList,Table_ExternalData_1[[#This Row],[Item_key]],GDList,Table_ExternalData_1[[#Headers],[8]])</f>
        <v>0</v>
      </c>
      <c r="N121" s="7">
        <f>SUMIFS(GQList,GIList,Table_ExternalData_1[[#This Row],[Item_key]],GDList,Table_ExternalData_1[[#Headers],[9]])</f>
        <v>0</v>
      </c>
      <c r="O121" s="7">
        <f>SUMIFS(GQList,GIList,Table_ExternalData_1[[#This Row],[Item_key]],GDList,Table_ExternalData_1[[#Headers],[10]])</f>
        <v>0</v>
      </c>
      <c r="P121" s="7">
        <f>SUMIFS(GQList,GIList,Table_ExternalData_1[[#This Row],[Item_key]],GDList,Table_ExternalData_1[[#Headers],[11]])</f>
        <v>0</v>
      </c>
      <c r="Q121" s="7">
        <f>SUMIFS(GQList,GIList,Table_ExternalData_1[[#This Row],[Item_key]],GDList,Table_ExternalData_1[[#Headers],[12]])</f>
        <v>0</v>
      </c>
      <c r="R121" s="7">
        <f>SUMIFS(GQList,GIList,Table_ExternalData_1[[#This Row],[Item_key]],GDList,Table_ExternalData_1[[#Headers],[13]])</f>
        <v>0</v>
      </c>
      <c r="S121" s="7">
        <f>SUMIFS(GQList,GIList,Table_ExternalData_1[[#This Row],[Item_key]],GDList,Table_ExternalData_1[[#Headers],[14]])</f>
        <v>0</v>
      </c>
      <c r="T121" s="7">
        <f>SUMIFS(GQList,GIList,Table_ExternalData_1[[#This Row],[Item_key]],GDList,Table_ExternalData_1[[#Headers],[15]])</f>
        <v>0</v>
      </c>
      <c r="U121" s="7">
        <f>SUMIFS(GQList,GIList,Table_ExternalData_1[[#This Row],[Item_key]],GDList,Table_ExternalData_1[[#Headers],[16]])</f>
        <v>0</v>
      </c>
      <c r="V121" s="7">
        <f>SUMIFS(GQList,GIList,Table_ExternalData_1[[#This Row],[Item_key]],GDList,Table_ExternalData_1[[#Headers],[17]])</f>
        <v>0</v>
      </c>
      <c r="W121" s="7">
        <f>SUMIFS(GQList,GIList,Table_ExternalData_1[[#This Row],[Item_key]],GDList,Table_ExternalData_1[[#Headers],[18]])</f>
        <v>0</v>
      </c>
      <c r="X121" s="7">
        <f>SUMIFS(GQList,GIList,Table_ExternalData_1[[#This Row],[Item_key]],GDList,Table_ExternalData_1[[#Headers],[19]])</f>
        <v>0</v>
      </c>
      <c r="Y121" s="7">
        <f>SUMIFS(GQList,GIList,Table_ExternalData_1[[#This Row],[Item_key]],GDList,Table_ExternalData_1[[#Headers],[20]])</f>
        <v>1400</v>
      </c>
      <c r="Z121" s="7">
        <f>SUMIFS(GQList,GIList,Table_ExternalData_1[[#This Row],[Item_key]],GDList,Table_ExternalData_1[[#Headers],[21]])</f>
        <v>0</v>
      </c>
      <c r="AA121" s="7">
        <f>SUMIFS(GQList,GIList,Table_ExternalData_1[[#This Row],[Item_key]],GDList,Table_ExternalData_1[[#Headers],[22]])</f>
        <v>0</v>
      </c>
      <c r="AB121" s="7">
        <f>SUMIFS(GQList,GIList,Table_ExternalData_1[[#This Row],[Item_key]],GDList,Table_ExternalData_1[[#Headers],[23]])</f>
        <v>0</v>
      </c>
      <c r="AC121" s="7">
        <f>SUMIFS(GQList,GIList,Table_ExternalData_1[[#This Row],[Item_key]],GDList,Table_ExternalData_1[[#Headers],[24]])</f>
        <v>0</v>
      </c>
      <c r="AD121" s="7">
        <f>SUMIFS(GQList,GIList,Table_ExternalData_1[[#This Row],[Item_key]],GDList,Table_ExternalData_1[[#Headers],[25]])</f>
        <v>0</v>
      </c>
      <c r="AE121" s="7">
        <f>SUMIFS(GQList,GIList,Table_ExternalData_1[[#This Row],[Item_key]],GDList,Table_ExternalData_1[[#Headers],[26]])</f>
        <v>0</v>
      </c>
      <c r="AF121" s="7">
        <f>SUMIFS(GQList,GIList,Table_ExternalData_1[[#This Row],[Item_key]],GDList,Table_ExternalData_1[[#Headers],[27]])</f>
        <v>0</v>
      </c>
      <c r="AG121" s="7">
        <f>SUMIFS(GQList,GIList,Table_ExternalData_1[[#This Row],[Item_key]],GDList,Table_ExternalData_1[[#Headers],[28]])</f>
        <v>0</v>
      </c>
      <c r="AH121" s="7">
        <f>SUMIFS(GQList,GIList,Table_ExternalData_1[[#This Row],[Item_key]],GDList,Table_ExternalData_1[[#Headers],[29]])</f>
        <v>0</v>
      </c>
      <c r="AI121" s="7">
        <f>SUMIFS(GQList,GIList,Table_ExternalData_1[[#This Row],[Item_key]],GDList,Table_ExternalData_1[[#Headers],[30]])</f>
        <v>0</v>
      </c>
      <c r="AJ121" s="7">
        <f>SUMIFS(GQList,GIList,Table_ExternalData_1[[#This Row],[Item_key]],GDList,Table_ExternalData_1[[#Headers],[31]])</f>
        <v>0</v>
      </c>
      <c r="AK121" s="7">
        <f>SUM(Table_ExternalData_1[[#This Row],[1]:[31]])</f>
        <v>1400</v>
      </c>
    </row>
    <row r="122" spans="1:37" ht="24" hidden="1">
      <c r="A122" s="3" t="s">
        <v>1838</v>
      </c>
      <c r="B122" s="3" t="s">
        <v>1747</v>
      </c>
      <c r="C122" s="3" t="s">
        <v>1931</v>
      </c>
      <c r="D122" s="3" t="s">
        <v>1932</v>
      </c>
      <c r="E122" s="6" t="s">
        <v>2021</v>
      </c>
      <c r="F122" s="7">
        <f>SUMIFS(GQList,GIList,Table_ExternalData_1[[#This Row],[Item_key]],GDList,Table_ExternalData_1[[#Headers],[1]])</f>
        <v>0</v>
      </c>
      <c r="G122" s="7">
        <f>SUMIFS(GQList,GIList,Table_ExternalData_1[[#This Row],[Item_key]],GDList,Table_ExternalData_1[[#Headers],[2]])</f>
        <v>0</v>
      </c>
      <c r="H122" s="7">
        <f>SUMIFS(GQList,GIList,Table_ExternalData_1[[#This Row],[Item_key]],GDList,Table_ExternalData_1[[#Headers],[3]])</f>
        <v>0</v>
      </c>
      <c r="I122" s="7">
        <f>SUMIFS(GQList,GIList,Table_ExternalData_1[[#This Row],[Item_key]],GDList,Table_ExternalData_1[[#Headers],[4]])</f>
        <v>0</v>
      </c>
      <c r="J122" s="7">
        <f>SUMIFS(GQList,GIList,Table_ExternalData_1[[#This Row],[Item_key]],GDList,Table_ExternalData_1[[#Headers],[5]])</f>
        <v>0</v>
      </c>
      <c r="K122" s="7">
        <f>SUMIFS(GQList,GIList,Table_ExternalData_1[[#This Row],[Item_key]],GDList,Table_ExternalData_1[[#Headers],[6]])</f>
        <v>0</v>
      </c>
      <c r="L122" s="7">
        <f>SUMIFS(GQList,GIList,Table_ExternalData_1[[#This Row],[Item_key]],GDList,Table_ExternalData_1[[#Headers],[7]])</f>
        <v>0</v>
      </c>
      <c r="M122" s="7">
        <f>SUMIFS(GQList,GIList,Table_ExternalData_1[[#This Row],[Item_key]],GDList,Table_ExternalData_1[[#Headers],[8]])</f>
        <v>0</v>
      </c>
      <c r="N122" s="7">
        <f>SUMIFS(GQList,GIList,Table_ExternalData_1[[#This Row],[Item_key]],GDList,Table_ExternalData_1[[#Headers],[9]])</f>
        <v>0</v>
      </c>
      <c r="O122" s="7">
        <f>SUMIFS(GQList,GIList,Table_ExternalData_1[[#This Row],[Item_key]],GDList,Table_ExternalData_1[[#Headers],[10]])</f>
        <v>0</v>
      </c>
      <c r="P122" s="7">
        <f>SUMIFS(GQList,GIList,Table_ExternalData_1[[#This Row],[Item_key]],GDList,Table_ExternalData_1[[#Headers],[11]])</f>
        <v>0</v>
      </c>
      <c r="Q122" s="7">
        <f>SUMIFS(GQList,GIList,Table_ExternalData_1[[#This Row],[Item_key]],GDList,Table_ExternalData_1[[#Headers],[12]])</f>
        <v>0</v>
      </c>
      <c r="R122" s="7">
        <f>SUMIFS(GQList,GIList,Table_ExternalData_1[[#This Row],[Item_key]],GDList,Table_ExternalData_1[[#Headers],[13]])</f>
        <v>0</v>
      </c>
      <c r="S122" s="7">
        <f>SUMIFS(GQList,GIList,Table_ExternalData_1[[#This Row],[Item_key]],GDList,Table_ExternalData_1[[#Headers],[14]])</f>
        <v>750</v>
      </c>
      <c r="T122" s="7">
        <f>SUMIFS(GQList,GIList,Table_ExternalData_1[[#This Row],[Item_key]],GDList,Table_ExternalData_1[[#Headers],[15]])</f>
        <v>0</v>
      </c>
      <c r="U122" s="7">
        <f>SUMIFS(GQList,GIList,Table_ExternalData_1[[#This Row],[Item_key]],GDList,Table_ExternalData_1[[#Headers],[16]])</f>
        <v>0</v>
      </c>
      <c r="V122" s="7">
        <f>SUMIFS(GQList,GIList,Table_ExternalData_1[[#This Row],[Item_key]],GDList,Table_ExternalData_1[[#Headers],[17]])</f>
        <v>0</v>
      </c>
      <c r="W122" s="7">
        <f>SUMIFS(GQList,GIList,Table_ExternalData_1[[#This Row],[Item_key]],GDList,Table_ExternalData_1[[#Headers],[18]])</f>
        <v>0</v>
      </c>
      <c r="X122" s="7">
        <f>SUMIFS(GQList,GIList,Table_ExternalData_1[[#This Row],[Item_key]],GDList,Table_ExternalData_1[[#Headers],[19]])</f>
        <v>0</v>
      </c>
      <c r="Y122" s="7">
        <f>SUMIFS(GQList,GIList,Table_ExternalData_1[[#This Row],[Item_key]],GDList,Table_ExternalData_1[[#Headers],[20]])</f>
        <v>239</v>
      </c>
      <c r="Z122" s="7">
        <f>SUMIFS(GQList,GIList,Table_ExternalData_1[[#This Row],[Item_key]],GDList,Table_ExternalData_1[[#Headers],[21]])</f>
        <v>0</v>
      </c>
      <c r="AA122" s="7">
        <f>SUMIFS(GQList,GIList,Table_ExternalData_1[[#This Row],[Item_key]],GDList,Table_ExternalData_1[[#Headers],[22]])</f>
        <v>0</v>
      </c>
      <c r="AB122" s="7">
        <f>SUMIFS(GQList,GIList,Table_ExternalData_1[[#This Row],[Item_key]],GDList,Table_ExternalData_1[[#Headers],[23]])</f>
        <v>0</v>
      </c>
      <c r="AC122" s="7">
        <f>SUMIFS(GQList,GIList,Table_ExternalData_1[[#This Row],[Item_key]],GDList,Table_ExternalData_1[[#Headers],[24]])</f>
        <v>0</v>
      </c>
      <c r="AD122" s="7">
        <f>SUMIFS(GQList,GIList,Table_ExternalData_1[[#This Row],[Item_key]],GDList,Table_ExternalData_1[[#Headers],[25]])</f>
        <v>0</v>
      </c>
      <c r="AE122" s="7">
        <f>SUMIFS(GQList,GIList,Table_ExternalData_1[[#This Row],[Item_key]],GDList,Table_ExternalData_1[[#Headers],[26]])</f>
        <v>0</v>
      </c>
      <c r="AF122" s="7">
        <f>SUMIFS(GQList,GIList,Table_ExternalData_1[[#This Row],[Item_key]],GDList,Table_ExternalData_1[[#Headers],[27]])</f>
        <v>0</v>
      </c>
      <c r="AG122" s="7">
        <f>SUMIFS(GQList,GIList,Table_ExternalData_1[[#This Row],[Item_key]],GDList,Table_ExternalData_1[[#Headers],[28]])</f>
        <v>0</v>
      </c>
      <c r="AH122" s="7">
        <f>SUMIFS(GQList,GIList,Table_ExternalData_1[[#This Row],[Item_key]],GDList,Table_ExternalData_1[[#Headers],[29]])</f>
        <v>0</v>
      </c>
      <c r="AI122" s="7">
        <f>SUMIFS(GQList,GIList,Table_ExternalData_1[[#This Row],[Item_key]],GDList,Table_ExternalData_1[[#Headers],[30]])</f>
        <v>0</v>
      </c>
      <c r="AJ122" s="7">
        <f>SUMIFS(GQList,GIList,Table_ExternalData_1[[#This Row],[Item_key]],GDList,Table_ExternalData_1[[#Headers],[31]])</f>
        <v>0</v>
      </c>
      <c r="AK122" s="7">
        <f>SUM(Table_ExternalData_1[[#This Row],[1]:[31]])</f>
        <v>989</v>
      </c>
    </row>
    <row r="123" spans="1:37" ht="24" hidden="1">
      <c r="A123" s="3" t="s">
        <v>1838</v>
      </c>
      <c r="B123" s="3" t="s">
        <v>1742</v>
      </c>
      <c r="C123" s="3" t="s">
        <v>1933</v>
      </c>
      <c r="D123" s="3" t="s">
        <v>1934</v>
      </c>
      <c r="E123" s="6" t="s">
        <v>2021</v>
      </c>
      <c r="F123" s="7">
        <f>SUMIFS(GQList,GIList,Table_ExternalData_1[[#This Row],[Item_key]],GDList,Table_ExternalData_1[[#Headers],[1]])</f>
        <v>0</v>
      </c>
      <c r="G123" s="7">
        <f>SUMIFS(GQList,GIList,Table_ExternalData_1[[#This Row],[Item_key]],GDList,Table_ExternalData_1[[#Headers],[2]])</f>
        <v>0</v>
      </c>
      <c r="H123" s="7">
        <f>SUMIFS(GQList,GIList,Table_ExternalData_1[[#This Row],[Item_key]],GDList,Table_ExternalData_1[[#Headers],[3]])</f>
        <v>0</v>
      </c>
      <c r="I123" s="7">
        <f>SUMIFS(GQList,GIList,Table_ExternalData_1[[#This Row],[Item_key]],GDList,Table_ExternalData_1[[#Headers],[4]])</f>
        <v>0</v>
      </c>
      <c r="J123" s="7">
        <f>SUMIFS(GQList,GIList,Table_ExternalData_1[[#This Row],[Item_key]],GDList,Table_ExternalData_1[[#Headers],[5]])</f>
        <v>0</v>
      </c>
      <c r="K123" s="7">
        <f>SUMIFS(GQList,GIList,Table_ExternalData_1[[#This Row],[Item_key]],GDList,Table_ExternalData_1[[#Headers],[6]])</f>
        <v>837</v>
      </c>
      <c r="L123" s="7">
        <f>SUMIFS(GQList,GIList,Table_ExternalData_1[[#This Row],[Item_key]],GDList,Table_ExternalData_1[[#Headers],[7]])</f>
        <v>0</v>
      </c>
      <c r="M123" s="7">
        <f>SUMIFS(GQList,GIList,Table_ExternalData_1[[#This Row],[Item_key]],GDList,Table_ExternalData_1[[#Headers],[8]])</f>
        <v>0</v>
      </c>
      <c r="N123" s="7">
        <f>SUMIFS(GQList,GIList,Table_ExternalData_1[[#This Row],[Item_key]],GDList,Table_ExternalData_1[[#Headers],[9]])</f>
        <v>0</v>
      </c>
      <c r="O123" s="7">
        <f>SUMIFS(GQList,GIList,Table_ExternalData_1[[#This Row],[Item_key]],GDList,Table_ExternalData_1[[#Headers],[10]])</f>
        <v>0</v>
      </c>
      <c r="P123" s="7">
        <f>SUMIFS(GQList,GIList,Table_ExternalData_1[[#This Row],[Item_key]],GDList,Table_ExternalData_1[[#Headers],[11]])</f>
        <v>0</v>
      </c>
      <c r="Q123" s="7">
        <f>SUMIFS(GQList,GIList,Table_ExternalData_1[[#This Row],[Item_key]],GDList,Table_ExternalData_1[[#Headers],[12]])</f>
        <v>0</v>
      </c>
      <c r="R123" s="7">
        <f>SUMIFS(GQList,GIList,Table_ExternalData_1[[#This Row],[Item_key]],GDList,Table_ExternalData_1[[#Headers],[13]])</f>
        <v>0</v>
      </c>
      <c r="S123" s="7">
        <f>SUMIFS(GQList,GIList,Table_ExternalData_1[[#This Row],[Item_key]],GDList,Table_ExternalData_1[[#Headers],[14]])</f>
        <v>760</v>
      </c>
      <c r="T123" s="7">
        <f>SUMIFS(GQList,GIList,Table_ExternalData_1[[#This Row],[Item_key]],GDList,Table_ExternalData_1[[#Headers],[15]])</f>
        <v>0</v>
      </c>
      <c r="U123" s="7">
        <f>SUMIFS(GQList,GIList,Table_ExternalData_1[[#This Row],[Item_key]],GDList,Table_ExternalData_1[[#Headers],[16]])</f>
        <v>0</v>
      </c>
      <c r="V123" s="7">
        <f>SUMIFS(GQList,GIList,Table_ExternalData_1[[#This Row],[Item_key]],GDList,Table_ExternalData_1[[#Headers],[17]])</f>
        <v>0</v>
      </c>
      <c r="W123" s="7">
        <f>SUMIFS(GQList,GIList,Table_ExternalData_1[[#This Row],[Item_key]],GDList,Table_ExternalData_1[[#Headers],[18]])</f>
        <v>0</v>
      </c>
      <c r="X123" s="7">
        <f>SUMIFS(GQList,GIList,Table_ExternalData_1[[#This Row],[Item_key]],GDList,Table_ExternalData_1[[#Headers],[19]])</f>
        <v>0</v>
      </c>
      <c r="Y123" s="7">
        <f>SUMIFS(GQList,GIList,Table_ExternalData_1[[#This Row],[Item_key]],GDList,Table_ExternalData_1[[#Headers],[20]])</f>
        <v>0</v>
      </c>
      <c r="Z123" s="7">
        <f>SUMIFS(GQList,GIList,Table_ExternalData_1[[#This Row],[Item_key]],GDList,Table_ExternalData_1[[#Headers],[21]])</f>
        <v>0</v>
      </c>
      <c r="AA123" s="7">
        <f>SUMIFS(GQList,GIList,Table_ExternalData_1[[#This Row],[Item_key]],GDList,Table_ExternalData_1[[#Headers],[22]])</f>
        <v>0</v>
      </c>
      <c r="AB123" s="7">
        <f>SUMIFS(GQList,GIList,Table_ExternalData_1[[#This Row],[Item_key]],GDList,Table_ExternalData_1[[#Headers],[23]])</f>
        <v>0</v>
      </c>
      <c r="AC123" s="7">
        <f>SUMIFS(GQList,GIList,Table_ExternalData_1[[#This Row],[Item_key]],GDList,Table_ExternalData_1[[#Headers],[24]])</f>
        <v>0</v>
      </c>
      <c r="AD123" s="7">
        <f>SUMIFS(GQList,GIList,Table_ExternalData_1[[#This Row],[Item_key]],GDList,Table_ExternalData_1[[#Headers],[25]])</f>
        <v>0</v>
      </c>
      <c r="AE123" s="7">
        <f>SUMIFS(GQList,GIList,Table_ExternalData_1[[#This Row],[Item_key]],GDList,Table_ExternalData_1[[#Headers],[26]])</f>
        <v>0</v>
      </c>
      <c r="AF123" s="7">
        <f>SUMIFS(GQList,GIList,Table_ExternalData_1[[#This Row],[Item_key]],GDList,Table_ExternalData_1[[#Headers],[27]])</f>
        <v>0</v>
      </c>
      <c r="AG123" s="7">
        <f>SUMIFS(GQList,GIList,Table_ExternalData_1[[#This Row],[Item_key]],GDList,Table_ExternalData_1[[#Headers],[28]])</f>
        <v>0</v>
      </c>
      <c r="AH123" s="7">
        <f>SUMIFS(GQList,GIList,Table_ExternalData_1[[#This Row],[Item_key]],GDList,Table_ExternalData_1[[#Headers],[29]])</f>
        <v>0</v>
      </c>
      <c r="AI123" s="7">
        <f>SUMIFS(GQList,GIList,Table_ExternalData_1[[#This Row],[Item_key]],GDList,Table_ExternalData_1[[#Headers],[30]])</f>
        <v>0</v>
      </c>
      <c r="AJ123" s="7">
        <f>SUMIFS(GQList,GIList,Table_ExternalData_1[[#This Row],[Item_key]],GDList,Table_ExternalData_1[[#Headers],[31]])</f>
        <v>0</v>
      </c>
      <c r="AK123" s="7">
        <f>SUM(Table_ExternalData_1[[#This Row],[1]:[31]])</f>
        <v>1597</v>
      </c>
    </row>
    <row r="124" spans="1:37" ht="24" hidden="1">
      <c r="A124" s="3" t="s">
        <v>1838</v>
      </c>
      <c r="B124" s="3" t="s">
        <v>1801</v>
      </c>
      <c r="C124" s="3" t="s">
        <v>1935</v>
      </c>
      <c r="D124" s="3" t="s">
        <v>1936</v>
      </c>
      <c r="E124" s="6" t="s">
        <v>2021</v>
      </c>
      <c r="F124" s="7">
        <f>SUMIFS(GQList,GIList,Table_ExternalData_1[[#This Row],[Item_key]],GDList,Table_ExternalData_1[[#Headers],[1]])</f>
        <v>0</v>
      </c>
      <c r="G124" s="7">
        <f>SUMIFS(GQList,GIList,Table_ExternalData_1[[#This Row],[Item_key]],GDList,Table_ExternalData_1[[#Headers],[2]])</f>
        <v>0</v>
      </c>
      <c r="H124" s="7">
        <f>SUMIFS(GQList,GIList,Table_ExternalData_1[[#This Row],[Item_key]],GDList,Table_ExternalData_1[[#Headers],[3]])</f>
        <v>0</v>
      </c>
      <c r="I124" s="7">
        <f>SUMIFS(GQList,GIList,Table_ExternalData_1[[#This Row],[Item_key]],GDList,Table_ExternalData_1[[#Headers],[4]])</f>
        <v>0</v>
      </c>
      <c r="J124" s="7">
        <f>SUMIFS(GQList,GIList,Table_ExternalData_1[[#This Row],[Item_key]],GDList,Table_ExternalData_1[[#Headers],[5]])</f>
        <v>0</v>
      </c>
      <c r="K124" s="7">
        <f>SUMIFS(GQList,GIList,Table_ExternalData_1[[#This Row],[Item_key]],GDList,Table_ExternalData_1[[#Headers],[6]])</f>
        <v>0</v>
      </c>
      <c r="L124" s="7">
        <f>SUMIFS(GQList,GIList,Table_ExternalData_1[[#This Row],[Item_key]],GDList,Table_ExternalData_1[[#Headers],[7]])</f>
        <v>0</v>
      </c>
      <c r="M124" s="7">
        <f>SUMIFS(GQList,GIList,Table_ExternalData_1[[#This Row],[Item_key]],GDList,Table_ExternalData_1[[#Headers],[8]])</f>
        <v>0</v>
      </c>
      <c r="N124" s="7">
        <f>SUMIFS(GQList,GIList,Table_ExternalData_1[[#This Row],[Item_key]],GDList,Table_ExternalData_1[[#Headers],[9]])</f>
        <v>0</v>
      </c>
      <c r="O124" s="7">
        <f>SUMIFS(GQList,GIList,Table_ExternalData_1[[#This Row],[Item_key]],GDList,Table_ExternalData_1[[#Headers],[10]])</f>
        <v>0</v>
      </c>
      <c r="P124" s="7">
        <f>SUMIFS(GQList,GIList,Table_ExternalData_1[[#This Row],[Item_key]],GDList,Table_ExternalData_1[[#Headers],[11]])</f>
        <v>0</v>
      </c>
      <c r="Q124" s="7">
        <f>SUMIFS(GQList,GIList,Table_ExternalData_1[[#This Row],[Item_key]],GDList,Table_ExternalData_1[[#Headers],[12]])</f>
        <v>0</v>
      </c>
      <c r="R124" s="7">
        <f>SUMIFS(GQList,GIList,Table_ExternalData_1[[#This Row],[Item_key]],GDList,Table_ExternalData_1[[#Headers],[13]])</f>
        <v>0</v>
      </c>
      <c r="S124" s="7">
        <f>SUMIFS(GQList,GIList,Table_ExternalData_1[[#This Row],[Item_key]],GDList,Table_ExternalData_1[[#Headers],[14]])</f>
        <v>0</v>
      </c>
      <c r="T124" s="7">
        <f>SUMIFS(GQList,GIList,Table_ExternalData_1[[#This Row],[Item_key]],GDList,Table_ExternalData_1[[#Headers],[15]])</f>
        <v>0</v>
      </c>
      <c r="U124" s="7">
        <f>SUMIFS(GQList,GIList,Table_ExternalData_1[[#This Row],[Item_key]],GDList,Table_ExternalData_1[[#Headers],[16]])</f>
        <v>0</v>
      </c>
      <c r="V124" s="7">
        <f>SUMIFS(GQList,GIList,Table_ExternalData_1[[#This Row],[Item_key]],GDList,Table_ExternalData_1[[#Headers],[17]])</f>
        <v>0</v>
      </c>
      <c r="W124" s="7">
        <f>SUMIFS(GQList,GIList,Table_ExternalData_1[[#This Row],[Item_key]],GDList,Table_ExternalData_1[[#Headers],[18]])</f>
        <v>0</v>
      </c>
      <c r="X124" s="7">
        <f>SUMIFS(GQList,GIList,Table_ExternalData_1[[#This Row],[Item_key]],GDList,Table_ExternalData_1[[#Headers],[19]])</f>
        <v>0</v>
      </c>
      <c r="Y124" s="7">
        <f>SUMIFS(GQList,GIList,Table_ExternalData_1[[#This Row],[Item_key]],GDList,Table_ExternalData_1[[#Headers],[20]])</f>
        <v>1400</v>
      </c>
      <c r="Z124" s="7">
        <f>SUMIFS(GQList,GIList,Table_ExternalData_1[[#This Row],[Item_key]],GDList,Table_ExternalData_1[[#Headers],[21]])</f>
        <v>0</v>
      </c>
      <c r="AA124" s="7">
        <f>SUMIFS(GQList,GIList,Table_ExternalData_1[[#This Row],[Item_key]],GDList,Table_ExternalData_1[[#Headers],[22]])</f>
        <v>0</v>
      </c>
      <c r="AB124" s="7">
        <f>SUMIFS(GQList,GIList,Table_ExternalData_1[[#This Row],[Item_key]],GDList,Table_ExternalData_1[[#Headers],[23]])</f>
        <v>0</v>
      </c>
      <c r="AC124" s="7">
        <f>SUMIFS(GQList,GIList,Table_ExternalData_1[[#This Row],[Item_key]],GDList,Table_ExternalData_1[[#Headers],[24]])</f>
        <v>0</v>
      </c>
      <c r="AD124" s="7">
        <f>SUMIFS(GQList,GIList,Table_ExternalData_1[[#This Row],[Item_key]],GDList,Table_ExternalData_1[[#Headers],[25]])</f>
        <v>0</v>
      </c>
      <c r="AE124" s="7">
        <f>SUMIFS(GQList,GIList,Table_ExternalData_1[[#This Row],[Item_key]],GDList,Table_ExternalData_1[[#Headers],[26]])</f>
        <v>0</v>
      </c>
      <c r="AF124" s="7">
        <f>SUMIFS(GQList,GIList,Table_ExternalData_1[[#This Row],[Item_key]],GDList,Table_ExternalData_1[[#Headers],[27]])</f>
        <v>0</v>
      </c>
      <c r="AG124" s="7">
        <f>SUMIFS(GQList,GIList,Table_ExternalData_1[[#This Row],[Item_key]],GDList,Table_ExternalData_1[[#Headers],[28]])</f>
        <v>0</v>
      </c>
      <c r="AH124" s="7">
        <f>SUMIFS(GQList,GIList,Table_ExternalData_1[[#This Row],[Item_key]],GDList,Table_ExternalData_1[[#Headers],[29]])</f>
        <v>0</v>
      </c>
      <c r="AI124" s="7">
        <f>SUMIFS(GQList,GIList,Table_ExternalData_1[[#This Row],[Item_key]],GDList,Table_ExternalData_1[[#Headers],[30]])</f>
        <v>0</v>
      </c>
      <c r="AJ124" s="7">
        <f>SUMIFS(GQList,GIList,Table_ExternalData_1[[#This Row],[Item_key]],GDList,Table_ExternalData_1[[#Headers],[31]])</f>
        <v>0</v>
      </c>
      <c r="AK124" s="7">
        <f>SUM(Table_ExternalData_1[[#This Row],[1]:[31]])</f>
        <v>1400</v>
      </c>
    </row>
    <row r="125" spans="1:37" ht="24" hidden="1">
      <c r="A125" s="3" t="s">
        <v>1838</v>
      </c>
      <c r="B125" s="3" t="s">
        <v>1802</v>
      </c>
      <c r="C125" s="3" t="s">
        <v>1937</v>
      </c>
      <c r="D125" s="3" t="s">
        <v>1938</v>
      </c>
      <c r="E125" s="6" t="s">
        <v>2021</v>
      </c>
      <c r="F125" s="7">
        <f>SUMIFS(GQList,GIList,Table_ExternalData_1[[#This Row],[Item_key]],GDList,Table_ExternalData_1[[#Headers],[1]])</f>
        <v>0</v>
      </c>
      <c r="G125" s="7">
        <f>SUMIFS(GQList,GIList,Table_ExternalData_1[[#This Row],[Item_key]],GDList,Table_ExternalData_1[[#Headers],[2]])</f>
        <v>0</v>
      </c>
      <c r="H125" s="7">
        <f>SUMIFS(GQList,GIList,Table_ExternalData_1[[#This Row],[Item_key]],GDList,Table_ExternalData_1[[#Headers],[3]])</f>
        <v>0</v>
      </c>
      <c r="I125" s="7">
        <f>SUMIFS(GQList,GIList,Table_ExternalData_1[[#This Row],[Item_key]],GDList,Table_ExternalData_1[[#Headers],[4]])</f>
        <v>0</v>
      </c>
      <c r="J125" s="7">
        <f>SUMIFS(GQList,GIList,Table_ExternalData_1[[#This Row],[Item_key]],GDList,Table_ExternalData_1[[#Headers],[5]])</f>
        <v>0</v>
      </c>
      <c r="K125" s="7">
        <f>SUMIFS(GQList,GIList,Table_ExternalData_1[[#This Row],[Item_key]],GDList,Table_ExternalData_1[[#Headers],[6]])</f>
        <v>0</v>
      </c>
      <c r="L125" s="7">
        <f>SUMIFS(GQList,GIList,Table_ExternalData_1[[#This Row],[Item_key]],GDList,Table_ExternalData_1[[#Headers],[7]])</f>
        <v>0</v>
      </c>
      <c r="M125" s="7">
        <f>SUMIFS(GQList,GIList,Table_ExternalData_1[[#This Row],[Item_key]],GDList,Table_ExternalData_1[[#Headers],[8]])</f>
        <v>0</v>
      </c>
      <c r="N125" s="7">
        <f>SUMIFS(GQList,GIList,Table_ExternalData_1[[#This Row],[Item_key]],GDList,Table_ExternalData_1[[#Headers],[9]])</f>
        <v>0</v>
      </c>
      <c r="O125" s="7">
        <f>SUMIFS(GQList,GIList,Table_ExternalData_1[[#This Row],[Item_key]],GDList,Table_ExternalData_1[[#Headers],[10]])</f>
        <v>0</v>
      </c>
      <c r="P125" s="7">
        <f>SUMIFS(GQList,GIList,Table_ExternalData_1[[#This Row],[Item_key]],GDList,Table_ExternalData_1[[#Headers],[11]])</f>
        <v>0</v>
      </c>
      <c r="Q125" s="7">
        <f>SUMIFS(GQList,GIList,Table_ExternalData_1[[#This Row],[Item_key]],GDList,Table_ExternalData_1[[#Headers],[12]])</f>
        <v>0</v>
      </c>
      <c r="R125" s="7">
        <f>SUMIFS(GQList,GIList,Table_ExternalData_1[[#This Row],[Item_key]],GDList,Table_ExternalData_1[[#Headers],[13]])</f>
        <v>0</v>
      </c>
      <c r="S125" s="7">
        <f>SUMIFS(GQList,GIList,Table_ExternalData_1[[#This Row],[Item_key]],GDList,Table_ExternalData_1[[#Headers],[14]])</f>
        <v>0</v>
      </c>
      <c r="T125" s="7">
        <f>SUMIFS(GQList,GIList,Table_ExternalData_1[[#This Row],[Item_key]],GDList,Table_ExternalData_1[[#Headers],[15]])</f>
        <v>0</v>
      </c>
      <c r="U125" s="7">
        <f>SUMIFS(GQList,GIList,Table_ExternalData_1[[#This Row],[Item_key]],GDList,Table_ExternalData_1[[#Headers],[16]])</f>
        <v>0</v>
      </c>
      <c r="V125" s="7">
        <f>SUMIFS(GQList,GIList,Table_ExternalData_1[[#This Row],[Item_key]],GDList,Table_ExternalData_1[[#Headers],[17]])</f>
        <v>0</v>
      </c>
      <c r="W125" s="7">
        <f>SUMIFS(GQList,GIList,Table_ExternalData_1[[#This Row],[Item_key]],GDList,Table_ExternalData_1[[#Headers],[18]])</f>
        <v>0</v>
      </c>
      <c r="X125" s="7">
        <f>SUMIFS(GQList,GIList,Table_ExternalData_1[[#This Row],[Item_key]],GDList,Table_ExternalData_1[[#Headers],[19]])</f>
        <v>0</v>
      </c>
      <c r="Y125" s="7">
        <f>SUMIFS(GQList,GIList,Table_ExternalData_1[[#This Row],[Item_key]],GDList,Table_ExternalData_1[[#Headers],[20]])</f>
        <v>709</v>
      </c>
      <c r="Z125" s="7">
        <f>SUMIFS(GQList,GIList,Table_ExternalData_1[[#This Row],[Item_key]],GDList,Table_ExternalData_1[[#Headers],[21]])</f>
        <v>0</v>
      </c>
      <c r="AA125" s="7">
        <f>SUMIFS(GQList,GIList,Table_ExternalData_1[[#This Row],[Item_key]],GDList,Table_ExternalData_1[[#Headers],[22]])</f>
        <v>0</v>
      </c>
      <c r="AB125" s="7">
        <f>SUMIFS(GQList,GIList,Table_ExternalData_1[[#This Row],[Item_key]],GDList,Table_ExternalData_1[[#Headers],[23]])</f>
        <v>0</v>
      </c>
      <c r="AC125" s="7">
        <f>SUMIFS(GQList,GIList,Table_ExternalData_1[[#This Row],[Item_key]],GDList,Table_ExternalData_1[[#Headers],[24]])</f>
        <v>0</v>
      </c>
      <c r="AD125" s="7">
        <f>SUMIFS(GQList,GIList,Table_ExternalData_1[[#This Row],[Item_key]],GDList,Table_ExternalData_1[[#Headers],[25]])</f>
        <v>0</v>
      </c>
      <c r="AE125" s="7">
        <f>SUMIFS(GQList,GIList,Table_ExternalData_1[[#This Row],[Item_key]],GDList,Table_ExternalData_1[[#Headers],[26]])</f>
        <v>0</v>
      </c>
      <c r="AF125" s="7">
        <f>SUMIFS(GQList,GIList,Table_ExternalData_1[[#This Row],[Item_key]],GDList,Table_ExternalData_1[[#Headers],[27]])</f>
        <v>0</v>
      </c>
      <c r="AG125" s="7">
        <f>SUMIFS(GQList,GIList,Table_ExternalData_1[[#This Row],[Item_key]],GDList,Table_ExternalData_1[[#Headers],[28]])</f>
        <v>0</v>
      </c>
      <c r="AH125" s="7">
        <f>SUMIFS(GQList,GIList,Table_ExternalData_1[[#This Row],[Item_key]],GDList,Table_ExternalData_1[[#Headers],[29]])</f>
        <v>0</v>
      </c>
      <c r="AI125" s="7">
        <f>SUMIFS(GQList,GIList,Table_ExternalData_1[[#This Row],[Item_key]],GDList,Table_ExternalData_1[[#Headers],[30]])</f>
        <v>0</v>
      </c>
      <c r="AJ125" s="7">
        <f>SUMIFS(GQList,GIList,Table_ExternalData_1[[#This Row],[Item_key]],GDList,Table_ExternalData_1[[#Headers],[31]])</f>
        <v>0</v>
      </c>
      <c r="AK125" s="7">
        <f>SUM(Table_ExternalData_1[[#This Row],[1]:[31]])</f>
        <v>709</v>
      </c>
    </row>
    <row r="126" spans="1:37" ht="24" hidden="1">
      <c r="A126" s="3" t="s">
        <v>1838</v>
      </c>
      <c r="B126" s="3" t="s">
        <v>1803</v>
      </c>
      <c r="C126" s="3" t="s">
        <v>1939</v>
      </c>
      <c r="D126" s="3" t="s">
        <v>732</v>
      </c>
      <c r="E126" s="6" t="s">
        <v>2021</v>
      </c>
      <c r="F126" s="7">
        <f>SUMIFS(GQList,GIList,Table_ExternalData_1[[#This Row],[Item_key]],GDList,Table_ExternalData_1[[#Headers],[1]])</f>
        <v>0</v>
      </c>
      <c r="G126" s="7">
        <f>SUMIFS(GQList,GIList,Table_ExternalData_1[[#This Row],[Item_key]],GDList,Table_ExternalData_1[[#Headers],[2]])</f>
        <v>0</v>
      </c>
      <c r="H126" s="7">
        <f>SUMIFS(GQList,GIList,Table_ExternalData_1[[#This Row],[Item_key]],GDList,Table_ExternalData_1[[#Headers],[3]])</f>
        <v>0</v>
      </c>
      <c r="I126" s="7">
        <f>SUMIFS(GQList,GIList,Table_ExternalData_1[[#This Row],[Item_key]],GDList,Table_ExternalData_1[[#Headers],[4]])</f>
        <v>0</v>
      </c>
      <c r="J126" s="7">
        <f>SUMIFS(GQList,GIList,Table_ExternalData_1[[#This Row],[Item_key]],GDList,Table_ExternalData_1[[#Headers],[5]])</f>
        <v>0</v>
      </c>
      <c r="K126" s="7">
        <f>SUMIFS(GQList,GIList,Table_ExternalData_1[[#This Row],[Item_key]],GDList,Table_ExternalData_1[[#Headers],[6]])</f>
        <v>0</v>
      </c>
      <c r="L126" s="7">
        <f>SUMIFS(GQList,GIList,Table_ExternalData_1[[#This Row],[Item_key]],GDList,Table_ExternalData_1[[#Headers],[7]])</f>
        <v>0</v>
      </c>
      <c r="M126" s="7">
        <f>SUMIFS(GQList,GIList,Table_ExternalData_1[[#This Row],[Item_key]],GDList,Table_ExternalData_1[[#Headers],[8]])</f>
        <v>0</v>
      </c>
      <c r="N126" s="7">
        <f>SUMIFS(GQList,GIList,Table_ExternalData_1[[#This Row],[Item_key]],GDList,Table_ExternalData_1[[#Headers],[9]])</f>
        <v>0</v>
      </c>
      <c r="O126" s="7">
        <f>SUMIFS(GQList,GIList,Table_ExternalData_1[[#This Row],[Item_key]],GDList,Table_ExternalData_1[[#Headers],[10]])</f>
        <v>0</v>
      </c>
      <c r="P126" s="7">
        <f>SUMIFS(GQList,GIList,Table_ExternalData_1[[#This Row],[Item_key]],GDList,Table_ExternalData_1[[#Headers],[11]])</f>
        <v>0</v>
      </c>
      <c r="Q126" s="7">
        <f>SUMIFS(GQList,GIList,Table_ExternalData_1[[#This Row],[Item_key]],GDList,Table_ExternalData_1[[#Headers],[12]])</f>
        <v>0</v>
      </c>
      <c r="R126" s="7">
        <f>SUMIFS(GQList,GIList,Table_ExternalData_1[[#This Row],[Item_key]],GDList,Table_ExternalData_1[[#Headers],[13]])</f>
        <v>0</v>
      </c>
      <c r="S126" s="7">
        <f>SUMIFS(GQList,GIList,Table_ExternalData_1[[#This Row],[Item_key]],GDList,Table_ExternalData_1[[#Headers],[14]])</f>
        <v>0</v>
      </c>
      <c r="T126" s="7">
        <f>SUMIFS(GQList,GIList,Table_ExternalData_1[[#This Row],[Item_key]],GDList,Table_ExternalData_1[[#Headers],[15]])</f>
        <v>0</v>
      </c>
      <c r="U126" s="7">
        <f>SUMIFS(GQList,GIList,Table_ExternalData_1[[#This Row],[Item_key]],GDList,Table_ExternalData_1[[#Headers],[16]])</f>
        <v>0</v>
      </c>
      <c r="V126" s="7">
        <f>SUMIFS(GQList,GIList,Table_ExternalData_1[[#This Row],[Item_key]],GDList,Table_ExternalData_1[[#Headers],[17]])</f>
        <v>0</v>
      </c>
      <c r="W126" s="7">
        <f>SUMIFS(GQList,GIList,Table_ExternalData_1[[#This Row],[Item_key]],GDList,Table_ExternalData_1[[#Headers],[18]])</f>
        <v>0</v>
      </c>
      <c r="X126" s="7">
        <f>SUMIFS(GQList,GIList,Table_ExternalData_1[[#This Row],[Item_key]],GDList,Table_ExternalData_1[[#Headers],[19]])</f>
        <v>0</v>
      </c>
      <c r="Y126" s="7">
        <f>SUMIFS(GQList,GIList,Table_ExternalData_1[[#This Row],[Item_key]],GDList,Table_ExternalData_1[[#Headers],[20]])</f>
        <v>4725</v>
      </c>
      <c r="Z126" s="7">
        <f>SUMIFS(GQList,GIList,Table_ExternalData_1[[#This Row],[Item_key]],GDList,Table_ExternalData_1[[#Headers],[21]])</f>
        <v>0</v>
      </c>
      <c r="AA126" s="7">
        <f>SUMIFS(GQList,GIList,Table_ExternalData_1[[#This Row],[Item_key]],GDList,Table_ExternalData_1[[#Headers],[22]])</f>
        <v>0</v>
      </c>
      <c r="AB126" s="7">
        <f>SUMIFS(GQList,GIList,Table_ExternalData_1[[#This Row],[Item_key]],GDList,Table_ExternalData_1[[#Headers],[23]])</f>
        <v>0</v>
      </c>
      <c r="AC126" s="7">
        <f>SUMIFS(GQList,GIList,Table_ExternalData_1[[#This Row],[Item_key]],GDList,Table_ExternalData_1[[#Headers],[24]])</f>
        <v>0</v>
      </c>
      <c r="AD126" s="7">
        <f>SUMIFS(GQList,GIList,Table_ExternalData_1[[#This Row],[Item_key]],GDList,Table_ExternalData_1[[#Headers],[25]])</f>
        <v>0</v>
      </c>
      <c r="AE126" s="7">
        <f>SUMIFS(GQList,GIList,Table_ExternalData_1[[#This Row],[Item_key]],GDList,Table_ExternalData_1[[#Headers],[26]])</f>
        <v>0</v>
      </c>
      <c r="AF126" s="7">
        <f>SUMIFS(GQList,GIList,Table_ExternalData_1[[#This Row],[Item_key]],GDList,Table_ExternalData_1[[#Headers],[27]])</f>
        <v>0</v>
      </c>
      <c r="AG126" s="7">
        <f>SUMIFS(GQList,GIList,Table_ExternalData_1[[#This Row],[Item_key]],GDList,Table_ExternalData_1[[#Headers],[28]])</f>
        <v>0</v>
      </c>
      <c r="AH126" s="7">
        <f>SUMIFS(GQList,GIList,Table_ExternalData_1[[#This Row],[Item_key]],GDList,Table_ExternalData_1[[#Headers],[29]])</f>
        <v>0</v>
      </c>
      <c r="AI126" s="7">
        <f>SUMIFS(GQList,GIList,Table_ExternalData_1[[#This Row],[Item_key]],GDList,Table_ExternalData_1[[#Headers],[30]])</f>
        <v>0</v>
      </c>
      <c r="AJ126" s="7">
        <f>SUMIFS(GQList,GIList,Table_ExternalData_1[[#This Row],[Item_key]],GDList,Table_ExternalData_1[[#Headers],[31]])</f>
        <v>0</v>
      </c>
      <c r="AK126" s="7">
        <f>SUM(Table_ExternalData_1[[#This Row],[1]:[31]])</f>
        <v>4725</v>
      </c>
    </row>
    <row r="127" spans="1:37" ht="24" hidden="1">
      <c r="A127" s="3" t="s">
        <v>1838</v>
      </c>
      <c r="B127" s="3" t="s">
        <v>1804</v>
      </c>
      <c r="C127" s="3" t="s">
        <v>1940</v>
      </c>
      <c r="D127" s="3" t="s">
        <v>1941</v>
      </c>
      <c r="E127" s="6" t="s">
        <v>2021</v>
      </c>
      <c r="F127" s="7">
        <f>SUMIFS(GQList,GIList,Table_ExternalData_1[[#This Row],[Item_key]],GDList,Table_ExternalData_1[[#Headers],[1]])</f>
        <v>0</v>
      </c>
      <c r="G127" s="7">
        <f>SUMIFS(GQList,GIList,Table_ExternalData_1[[#This Row],[Item_key]],GDList,Table_ExternalData_1[[#Headers],[2]])</f>
        <v>0</v>
      </c>
      <c r="H127" s="7">
        <f>SUMIFS(GQList,GIList,Table_ExternalData_1[[#This Row],[Item_key]],GDList,Table_ExternalData_1[[#Headers],[3]])</f>
        <v>0</v>
      </c>
      <c r="I127" s="7">
        <f>SUMIFS(GQList,GIList,Table_ExternalData_1[[#This Row],[Item_key]],GDList,Table_ExternalData_1[[#Headers],[4]])</f>
        <v>0</v>
      </c>
      <c r="J127" s="7">
        <f>SUMIFS(GQList,GIList,Table_ExternalData_1[[#This Row],[Item_key]],GDList,Table_ExternalData_1[[#Headers],[5]])</f>
        <v>0</v>
      </c>
      <c r="K127" s="7">
        <f>SUMIFS(GQList,GIList,Table_ExternalData_1[[#This Row],[Item_key]],GDList,Table_ExternalData_1[[#Headers],[6]])</f>
        <v>0</v>
      </c>
      <c r="L127" s="7">
        <f>SUMIFS(GQList,GIList,Table_ExternalData_1[[#This Row],[Item_key]],GDList,Table_ExternalData_1[[#Headers],[7]])</f>
        <v>0</v>
      </c>
      <c r="M127" s="7">
        <f>SUMIFS(GQList,GIList,Table_ExternalData_1[[#This Row],[Item_key]],GDList,Table_ExternalData_1[[#Headers],[8]])</f>
        <v>0</v>
      </c>
      <c r="N127" s="7">
        <f>SUMIFS(GQList,GIList,Table_ExternalData_1[[#This Row],[Item_key]],GDList,Table_ExternalData_1[[#Headers],[9]])</f>
        <v>0</v>
      </c>
      <c r="O127" s="7">
        <f>SUMIFS(GQList,GIList,Table_ExternalData_1[[#This Row],[Item_key]],GDList,Table_ExternalData_1[[#Headers],[10]])</f>
        <v>0</v>
      </c>
      <c r="P127" s="7">
        <f>SUMIFS(GQList,GIList,Table_ExternalData_1[[#This Row],[Item_key]],GDList,Table_ExternalData_1[[#Headers],[11]])</f>
        <v>0</v>
      </c>
      <c r="Q127" s="7">
        <f>SUMIFS(GQList,GIList,Table_ExternalData_1[[#This Row],[Item_key]],GDList,Table_ExternalData_1[[#Headers],[12]])</f>
        <v>0</v>
      </c>
      <c r="R127" s="7">
        <f>SUMIFS(GQList,GIList,Table_ExternalData_1[[#This Row],[Item_key]],GDList,Table_ExternalData_1[[#Headers],[13]])</f>
        <v>0</v>
      </c>
      <c r="S127" s="7">
        <f>SUMIFS(GQList,GIList,Table_ExternalData_1[[#This Row],[Item_key]],GDList,Table_ExternalData_1[[#Headers],[14]])</f>
        <v>0</v>
      </c>
      <c r="T127" s="7">
        <f>SUMIFS(GQList,GIList,Table_ExternalData_1[[#This Row],[Item_key]],GDList,Table_ExternalData_1[[#Headers],[15]])</f>
        <v>0</v>
      </c>
      <c r="U127" s="7">
        <f>SUMIFS(GQList,GIList,Table_ExternalData_1[[#This Row],[Item_key]],GDList,Table_ExternalData_1[[#Headers],[16]])</f>
        <v>0</v>
      </c>
      <c r="V127" s="7">
        <f>SUMIFS(GQList,GIList,Table_ExternalData_1[[#This Row],[Item_key]],GDList,Table_ExternalData_1[[#Headers],[17]])</f>
        <v>0</v>
      </c>
      <c r="W127" s="7">
        <f>SUMIFS(GQList,GIList,Table_ExternalData_1[[#This Row],[Item_key]],GDList,Table_ExternalData_1[[#Headers],[18]])</f>
        <v>0</v>
      </c>
      <c r="X127" s="7">
        <f>SUMIFS(GQList,GIList,Table_ExternalData_1[[#This Row],[Item_key]],GDList,Table_ExternalData_1[[#Headers],[19]])</f>
        <v>0</v>
      </c>
      <c r="Y127" s="7">
        <f>SUMIFS(GQList,GIList,Table_ExternalData_1[[#This Row],[Item_key]],GDList,Table_ExternalData_1[[#Headers],[20]])</f>
        <v>791</v>
      </c>
      <c r="Z127" s="7">
        <f>SUMIFS(GQList,GIList,Table_ExternalData_1[[#This Row],[Item_key]],GDList,Table_ExternalData_1[[#Headers],[21]])</f>
        <v>0</v>
      </c>
      <c r="AA127" s="7">
        <f>SUMIFS(GQList,GIList,Table_ExternalData_1[[#This Row],[Item_key]],GDList,Table_ExternalData_1[[#Headers],[22]])</f>
        <v>0</v>
      </c>
      <c r="AB127" s="7">
        <f>SUMIFS(GQList,GIList,Table_ExternalData_1[[#This Row],[Item_key]],GDList,Table_ExternalData_1[[#Headers],[23]])</f>
        <v>0</v>
      </c>
      <c r="AC127" s="7">
        <f>SUMIFS(GQList,GIList,Table_ExternalData_1[[#This Row],[Item_key]],GDList,Table_ExternalData_1[[#Headers],[24]])</f>
        <v>0</v>
      </c>
      <c r="AD127" s="7">
        <f>SUMIFS(GQList,GIList,Table_ExternalData_1[[#This Row],[Item_key]],GDList,Table_ExternalData_1[[#Headers],[25]])</f>
        <v>0</v>
      </c>
      <c r="AE127" s="7">
        <f>SUMIFS(GQList,GIList,Table_ExternalData_1[[#This Row],[Item_key]],GDList,Table_ExternalData_1[[#Headers],[26]])</f>
        <v>0</v>
      </c>
      <c r="AF127" s="7">
        <f>SUMIFS(GQList,GIList,Table_ExternalData_1[[#This Row],[Item_key]],GDList,Table_ExternalData_1[[#Headers],[27]])</f>
        <v>0</v>
      </c>
      <c r="AG127" s="7">
        <f>SUMIFS(GQList,GIList,Table_ExternalData_1[[#This Row],[Item_key]],GDList,Table_ExternalData_1[[#Headers],[28]])</f>
        <v>0</v>
      </c>
      <c r="AH127" s="7">
        <f>SUMIFS(GQList,GIList,Table_ExternalData_1[[#This Row],[Item_key]],GDList,Table_ExternalData_1[[#Headers],[29]])</f>
        <v>0</v>
      </c>
      <c r="AI127" s="7">
        <f>SUMIFS(GQList,GIList,Table_ExternalData_1[[#This Row],[Item_key]],GDList,Table_ExternalData_1[[#Headers],[30]])</f>
        <v>0</v>
      </c>
      <c r="AJ127" s="7">
        <f>SUMIFS(GQList,GIList,Table_ExternalData_1[[#This Row],[Item_key]],GDList,Table_ExternalData_1[[#Headers],[31]])</f>
        <v>0</v>
      </c>
      <c r="AK127" s="7">
        <f>SUM(Table_ExternalData_1[[#This Row],[1]:[31]])</f>
        <v>791</v>
      </c>
    </row>
    <row r="128" spans="1:37" ht="24" hidden="1">
      <c r="A128" s="3" t="s">
        <v>1838</v>
      </c>
      <c r="B128" s="3" t="s">
        <v>1748</v>
      </c>
      <c r="C128" s="3" t="s">
        <v>1942</v>
      </c>
      <c r="D128" s="3" t="s">
        <v>1943</v>
      </c>
      <c r="E128" s="6" t="s">
        <v>2021</v>
      </c>
      <c r="F128" s="7">
        <f>SUMIFS(GQList,GIList,Table_ExternalData_1[[#This Row],[Item_key]],GDList,Table_ExternalData_1[[#Headers],[1]])</f>
        <v>0</v>
      </c>
      <c r="G128" s="7">
        <f>SUMIFS(GQList,GIList,Table_ExternalData_1[[#This Row],[Item_key]],GDList,Table_ExternalData_1[[#Headers],[2]])</f>
        <v>0</v>
      </c>
      <c r="H128" s="7">
        <f>SUMIFS(GQList,GIList,Table_ExternalData_1[[#This Row],[Item_key]],GDList,Table_ExternalData_1[[#Headers],[3]])</f>
        <v>0</v>
      </c>
      <c r="I128" s="7">
        <f>SUMIFS(GQList,GIList,Table_ExternalData_1[[#This Row],[Item_key]],GDList,Table_ExternalData_1[[#Headers],[4]])</f>
        <v>0</v>
      </c>
      <c r="J128" s="7">
        <f>SUMIFS(GQList,GIList,Table_ExternalData_1[[#This Row],[Item_key]],GDList,Table_ExternalData_1[[#Headers],[5]])</f>
        <v>0</v>
      </c>
      <c r="K128" s="7">
        <f>SUMIFS(GQList,GIList,Table_ExternalData_1[[#This Row],[Item_key]],GDList,Table_ExternalData_1[[#Headers],[6]])</f>
        <v>0</v>
      </c>
      <c r="L128" s="7">
        <f>SUMIFS(GQList,GIList,Table_ExternalData_1[[#This Row],[Item_key]],GDList,Table_ExternalData_1[[#Headers],[7]])</f>
        <v>0</v>
      </c>
      <c r="M128" s="7">
        <f>SUMIFS(GQList,GIList,Table_ExternalData_1[[#This Row],[Item_key]],GDList,Table_ExternalData_1[[#Headers],[8]])</f>
        <v>0</v>
      </c>
      <c r="N128" s="7">
        <f>SUMIFS(GQList,GIList,Table_ExternalData_1[[#This Row],[Item_key]],GDList,Table_ExternalData_1[[#Headers],[9]])</f>
        <v>0</v>
      </c>
      <c r="O128" s="7">
        <f>SUMIFS(GQList,GIList,Table_ExternalData_1[[#This Row],[Item_key]],GDList,Table_ExternalData_1[[#Headers],[10]])</f>
        <v>0</v>
      </c>
      <c r="P128" s="7">
        <f>SUMIFS(GQList,GIList,Table_ExternalData_1[[#This Row],[Item_key]],GDList,Table_ExternalData_1[[#Headers],[11]])</f>
        <v>0</v>
      </c>
      <c r="Q128" s="7">
        <f>SUMIFS(GQList,GIList,Table_ExternalData_1[[#This Row],[Item_key]],GDList,Table_ExternalData_1[[#Headers],[12]])</f>
        <v>0</v>
      </c>
      <c r="R128" s="7">
        <f>SUMIFS(GQList,GIList,Table_ExternalData_1[[#This Row],[Item_key]],GDList,Table_ExternalData_1[[#Headers],[13]])</f>
        <v>0</v>
      </c>
      <c r="S128" s="7">
        <f>SUMIFS(GQList,GIList,Table_ExternalData_1[[#This Row],[Item_key]],GDList,Table_ExternalData_1[[#Headers],[14]])</f>
        <v>799</v>
      </c>
      <c r="T128" s="7">
        <f>SUMIFS(GQList,GIList,Table_ExternalData_1[[#This Row],[Item_key]],GDList,Table_ExternalData_1[[#Headers],[15]])</f>
        <v>0</v>
      </c>
      <c r="U128" s="7">
        <f>SUMIFS(GQList,GIList,Table_ExternalData_1[[#This Row],[Item_key]],GDList,Table_ExternalData_1[[#Headers],[16]])</f>
        <v>0</v>
      </c>
      <c r="V128" s="7">
        <f>SUMIFS(GQList,GIList,Table_ExternalData_1[[#This Row],[Item_key]],GDList,Table_ExternalData_1[[#Headers],[17]])</f>
        <v>0</v>
      </c>
      <c r="W128" s="7">
        <f>SUMIFS(GQList,GIList,Table_ExternalData_1[[#This Row],[Item_key]],GDList,Table_ExternalData_1[[#Headers],[18]])</f>
        <v>0</v>
      </c>
      <c r="X128" s="7">
        <f>SUMIFS(GQList,GIList,Table_ExternalData_1[[#This Row],[Item_key]],GDList,Table_ExternalData_1[[#Headers],[19]])</f>
        <v>0</v>
      </c>
      <c r="Y128" s="7">
        <f>SUMIFS(GQList,GIList,Table_ExternalData_1[[#This Row],[Item_key]],GDList,Table_ExternalData_1[[#Headers],[20]])</f>
        <v>300</v>
      </c>
      <c r="Z128" s="7">
        <f>SUMIFS(GQList,GIList,Table_ExternalData_1[[#This Row],[Item_key]],GDList,Table_ExternalData_1[[#Headers],[21]])</f>
        <v>0</v>
      </c>
      <c r="AA128" s="7">
        <f>SUMIFS(GQList,GIList,Table_ExternalData_1[[#This Row],[Item_key]],GDList,Table_ExternalData_1[[#Headers],[22]])</f>
        <v>0</v>
      </c>
      <c r="AB128" s="7">
        <f>SUMIFS(GQList,GIList,Table_ExternalData_1[[#This Row],[Item_key]],GDList,Table_ExternalData_1[[#Headers],[23]])</f>
        <v>0</v>
      </c>
      <c r="AC128" s="7">
        <f>SUMIFS(GQList,GIList,Table_ExternalData_1[[#This Row],[Item_key]],GDList,Table_ExternalData_1[[#Headers],[24]])</f>
        <v>0</v>
      </c>
      <c r="AD128" s="7">
        <f>SUMIFS(GQList,GIList,Table_ExternalData_1[[#This Row],[Item_key]],GDList,Table_ExternalData_1[[#Headers],[25]])</f>
        <v>0</v>
      </c>
      <c r="AE128" s="7">
        <f>SUMIFS(GQList,GIList,Table_ExternalData_1[[#This Row],[Item_key]],GDList,Table_ExternalData_1[[#Headers],[26]])</f>
        <v>0</v>
      </c>
      <c r="AF128" s="7">
        <f>SUMIFS(GQList,GIList,Table_ExternalData_1[[#This Row],[Item_key]],GDList,Table_ExternalData_1[[#Headers],[27]])</f>
        <v>0</v>
      </c>
      <c r="AG128" s="7">
        <f>SUMIFS(GQList,GIList,Table_ExternalData_1[[#This Row],[Item_key]],GDList,Table_ExternalData_1[[#Headers],[28]])</f>
        <v>0</v>
      </c>
      <c r="AH128" s="7">
        <f>SUMIFS(GQList,GIList,Table_ExternalData_1[[#This Row],[Item_key]],GDList,Table_ExternalData_1[[#Headers],[29]])</f>
        <v>0</v>
      </c>
      <c r="AI128" s="7">
        <f>SUMIFS(GQList,GIList,Table_ExternalData_1[[#This Row],[Item_key]],GDList,Table_ExternalData_1[[#Headers],[30]])</f>
        <v>0</v>
      </c>
      <c r="AJ128" s="7">
        <f>SUMIFS(GQList,GIList,Table_ExternalData_1[[#This Row],[Item_key]],GDList,Table_ExternalData_1[[#Headers],[31]])</f>
        <v>0</v>
      </c>
      <c r="AK128" s="7">
        <f>SUM(Table_ExternalData_1[[#This Row],[1]:[31]])</f>
        <v>1099</v>
      </c>
    </row>
    <row r="129" spans="1:37" ht="24" hidden="1">
      <c r="A129" s="3" t="s">
        <v>1838</v>
      </c>
      <c r="B129" s="3" t="s">
        <v>1805</v>
      </c>
      <c r="C129" s="3" t="s">
        <v>1944</v>
      </c>
      <c r="D129" s="3" t="s">
        <v>1945</v>
      </c>
      <c r="E129" s="6" t="s">
        <v>2021</v>
      </c>
      <c r="F129" s="7">
        <f>SUMIFS(GQList,GIList,Table_ExternalData_1[[#This Row],[Item_key]],GDList,Table_ExternalData_1[[#Headers],[1]])</f>
        <v>0</v>
      </c>
      <c r="G129" s="7">
        <f>SUMIFS(GQList,GIList,Table_ExternalData_1[[#This Row],[Item_key]],GDList,Table_ExternalData_1[[#Headers],[2]])</f>
        <v>0</v>
      </c>
      <c r="H129" s="7">
        <f>SUMIFS(GQList,GIList,Table_ExternalData_1[[#This Row],[Item_key]],GDList,Table_ExternalData_1[[#Headers],[3]])</f>
        <v>0</v>
      </c>
      <c r="I129" s="7">
        <f>SUMIFS(GQList,GIList,Table_ExternalData_1[[#This Row],[Item_key]],GDList,Table_ExternalData_1[[#Headers],[4]])</f>
        <v>0</v>
      </c>
      <c r="J129" s="7">
        <f>SUMIFS(GQList,GIList,Table_ExternalData_1[[#This Row],[Item_key]],GDList,Table_ExternalData_1[[#Headers],[5]])</f>
        <v>0</v>
      </c>
      <c r="K129" s="7">
        <f>SUMIFS(GQList,GIList,Table_ExternalData_1[[#This Row],[Item_key]],GDList,Table_ExternalData_1[[#Headers],[6]])</f>
        <v>0</v>
      </c>
      <c r="L129" s="7">
        <f>SUMIFS(GQList,GIList,Table_ExternalData_1[[#This Row],[Item_key]],GDList,Table_ExternalData_1[[#Headers],[7]])</f>
        <v>0</v>
      </c>
      <c r="M129" s="7">
        <f>SUMIFS(GQList,GIList,Table_ExternalData_1[[#This Row],[Item_key]],GDList,Table_ExternalData_1[[#Headers],[8]])</f>
        <v>0</v>
      </c>
      <c r="N129" s="7">
        <f>SUMIFS(GQList,GIList,Table_ExternalData_1[[#This Row],[Item_key]],GDList,Table_ExternalData_1[[#Headers],[9]])</f>
        <v>0</v>
      </c>
      <c r="O129" s="7">
        <f>SUMIFS(GQList,GIList,Table_ExternalData_1[[#This Row],[Item_key]],GDList,Table_ExternalData_1[[#Headers],[10]])</f>
        <v>0</v>
      </c>
      <c r="P129" s="7">
        <f>SUMIFS(GQList,GIList,Table_ExternalData_1[[#This Row],[Item_key]],GDList,Table_ExternalData_1[[#Headers],[11]])</f>
        <v>0</v>
      </c>
      <c r="Q129" s="7">
        <f>SUMIFS(GQList,GIList,Table_ExternalData_1[[#This Row],[Item_key]],GDList,Table_ExternalData_1[[#Headers],[12]])</f>
        <v>0</v>
      </c>
      <c r="R129" s="7">
        <f>SUMIFS(GQList,GIList,Table_ExternalData_1[[#This Row],[Item_key]],GDList,Table_ExternalData_1[[#Headers],[13]])</f>
        <v>0</v>
      </c>
      <c r="S129" s="7">
        <f>SUMIFS(GQList,GIList,Table_ExternalData_1[[#This Row],[Item_key]],GDList,Table_ExternalData_1[[#Headers],[14]])</f>
        <v>0</v>
      </c>
      <c r="T129" s="7">
        <f>SUMIFS(GQList,GIList,Table_ExternalData_1[[#This Row],[Item_key]],GDList,Table_ExternalData_1[[#Headers],[15]])</f>
        <v>0</v>
      </c>
      <c r="U129" s="7">
        <f>SUMIFS(GQList,GIList,Table_ExternalData_1[[#This Row],[Item_key]],GDList,Table_ExternalData_1[[#Headers],[16]])</f>
        <v>0</v>
      </c>
      <c r="V129" s="7">
        <f>SUMIFS(GQList,GIList,Table_ExternalData_1[[#This Row],[Item_key]],GDList,Table_ExternalData_1[[#Headers],[17]])</f>
        <v>0</v>
      </c>
      <c r="W129" s="7">
        <f>SUMIFS(GQList,GIList,Table_ExternalData_1[[#This Row],[Item_key]],GDList,Table_ExternalData_1[[#Headers],[18]])</f>
        <v>0</v>
      </c>
      <c r="X129" s="7">
        <f>SUMIFS(GQList,GIList,Table_ExternalData_1[[#This Row],[Item_key]],GDList,Table_ExternalData_1[[#Headers],[19]])</f>
        <v>0</v>
      </c>
      <c r="Y129" s="7">
        <f>SUMIFS(GQList,GIList,Table_ExternalData_1[[#This Row],[Item_key]],GDList,Table_ExternalData_1[[#Headers],[20]])</f>
        <v>600</v>
      </c>
      <c r="Z129" s="7">
        <f>SUMIFS(GQList,GIList,Table_ExternalData_1[[#This Row],[Item_key]],GDList,Table_ExternalData_1[[#Headers],[21]])</f>
        <v>0</v>
      </c>
      <c r="AA129" s="7">
        <f>SUMIFS(GQList,GIList,Table_ExternalData_1[[#This Row],[Item_key]],GDList,Table_ExternalData_1[[#Headers],[22]])</f>
        <v>0</v>
      </c>
      <c r="AB129" s="7">
        <f>SUMIFS(GQList,GIList,Table_ExternalData_1[[#This Row],[Item_key]],GDList,Table_ExternalData_1[[#Headers],[23]])</f>
        <v>0</v>
      </c>
      <c r="AC129" s="7">
        <f>SUMIFS(GQList,GIList,Table_ExternalData_1[[#This Row],[Item_key]],GDList,Table_ExternalData_1[[#Headers],[24]])</f>
        <v>0</v>
      </c>
      <c r="AD129" s="7">
        <f>SUMIFS(GQList,GIList,Table_ExternalData_1[[#This Row],[Item_key]],GDList,Table_ExternalData_1[[#Headers],[25]])</f>
        <v>0</v>
      </c>
      <c r="AE129" s="7">
        <f>SUMIFS(GQList,GIList,Table_ExternalData_1[[#This Row],[Item_key]],GDList,Table_ExternalData_1[[#Headers],[26]])</f>
        <v>0</v>
      </c>
      <c r="AF129" s="7">
        <f>SUMIFS(GQList,GIList,Table_ExternalData_1[[#This Row],[Item_key]],GDList,Table_ExternalData_1[[#Headers],[27]])</f>
        <v>0</v>
      </c>
      <c r="AG129" s="7">
        <f>SUMIFS(GQList,GIList,Table_ExternalData_1[[#This Row],[Item_key]],GDList,Table_ExternalData_1[[#Headers],[28]])</f>
        <v>0</v>
      </c>
      <c r="AH129" s="7">
        <f>SUMIFS(GQList,GIList,Table_ExternalData_1[[#This Row],[Item_key]],GDList,Table_ExternalData_1[[#Headers],[29]])</f>
        <v>0</v>
      </c>
      <c r="AI129" s="7">
        <f>SUMIFS(GQList,GIList,Table_ExternalData_1[[#This Row],[Item_key]],GDList,Table_ExternalData_1[[#Headers],[30]])</f>
        <v>0</v>
      </c>
      <c r="AJ129" s="7">
        <f>SUMIFS(GQList,GIList,Table_ExternalData_1[[#This Row],[Item_key]],GDList,Table_ExternalData_1[[#Headers],[31]])</f>
        <v>0</v>
      </c>
      <c r="AK129" s="7">
        <f>SUM(Table_ExternalData_1[[#This Row],[1]:[31]])</f>
        <v>600</v>
      </c>
    </row>
    <row r="130" spans="1:37" ht="24" hidden="1">
      <c r="A130" s="3" t="s">
        <v>1838</v>
      </c>
      <c r="B130" s="3" t="s">
        <v>1826</v>
      </c>
      <c r="C130" s="3" t="s">
        <v>1946</v>
      </c>
      <c r="D130" s="3" t="s">
        <v>1947</v>
      </c>
      <c r="E130" s="6" t="s">
        <v>2021</v>
      </c>
      <c r="F130" s="7">
        <f>SUMIFS(GQList,GIList,Table_ExternalData_1[[#This Row],[Item_key]],GDList,Table_ExternalData_1[[#Headers],[1]])</f>
        <v>0</v>
      </c>
      <c r="G130" s="7">
        <f>SUMIFS(GQList,GIList,Table_ExternalData_1[[#This Row],[Item_key]],GDList,Table_ExternalData_1[[#Headers],[2]])</f>
        <v>0</v>
      </c>
      <c r="H130" s="7">
        <f>SUMIFS(GQList,GIList,Table_ExternalData_1[[#This Row],[Item_key]],GDList,Table_ExternalData_1[[#Headers],[3]])</f>
        <v>0</v>
      </c>
      <c r="I130" s="7">
        <f>SUMIFS(GQList,GIList,Table_ExternalData_1[[#This Row],[Item_key]],GDList,Table_ExternalData_1[[#Headers],[4]])</f>
        <v>0</v>
      </c>
      <c r="J130" s="7">
        <f>SUMIFS(GQList,GIList,Table_ExternalData_1[[#This Row],[Item_key]],GDList,Table_ExternalData_1[[#Headers],[5]])</f>
        <v>0</v>
      </c>
      <c r="K130" s="7">
        <f>SUMIFS(GQList,GIList,Table_ExternalData_1[[#This Row],[Item_key]],GDList,Table_ExternalData_1[[#Headers],[6]])</f>
        <v>0</v>
      </c>
      <c r="L130" s="7">
        <f>SUMIFS(GQList,GIList,Table_ExternalData_1[[#This Row],[Item_key]],GDList,Table_ExternalData_1[[#Headers],[7]])</f>
        <v>0</v>
      </c>
      <c r="M130" s="7">
        <f>SUMIFS(GQList,GIList,Table_ExternalData_1[[#This Row],[Item_key]],GDList,Table_ExternalData_1[[#Headers],[8]])</f>
        <v>0</v>
      </c>
      <c r="N130" s="7">
        <f>SUMIFS(GQList,GIList,Table_ExternalData_1[[#This Row],[Item_key]],GDList,Table_ExternalData_1[[#Headers],[9]])</f>
        <v>0</v>
      </c>
      <c r="O130" s="7">
        <f>SUMIFS(GQList,GIList,Table_ExternalData_1[[#This Row],[Item_key]],GDList,Table_ExternalData_1[[#Headers],[10]])</f>
        <v>0</v>
      </c>
      <c r="P130" s="7">
        <f>SUMIFS(GQList,GIList,Table_ExternalData_1[[#This Row],[Item_key]],GDList,Table_ExternalData_1[[#Headers],[11]])</f>
        <v>0</v>
      </c>
      <c r="Q130" s="7">
        <f>SUMIFS(GQList,GIList,Table_ExternalData_1[[#This Row],[Item_key]],GDList,Table_ExternalData_1[[#Headers],[12]])</f>
        <v>0</v>
      </c>
      <c r="R130" s="7">
        <f>SUMIFS(GQList,GIList,Table_ExternalData_1[[#This Row],[Item_key]],GDList,Table_ExternalData_1[[#Headers],[13]])</f>
        <v>0</v>
      </c>
      <c r="S130" s="7">
        <f>SUMIFS(GQList,GIList,Table_ExternalData_1[[#This Row],[Item_key]],GDList,Table_ExternalData_1[[#Headers],[14]])</f>
        <v>0</v>
      </c>
      <c r="T130" s="7">
        <f>SUMIFS(GQList,GIList,Table_ExternalData_1[[#This Row],[Item_key]],GDList,Table_ExternalData_1[[#Headers],[15]])</f>
        <v>0</v>
      </c>
      <c r="U130" s="7">
        <f>SUMIFS(GQList,GIList,Table_ExternalData_1[[#This Row],[Item_key]],GDList,Table_ExternalData_1[[#Headers],[16]])</f>
        <v>0</v>
      </c>
      <c r="V130" s="7">
        <f>SUMIFS(GQList,GIList,Table_ExternalData_1[[#This Row],[Item_key]],GDList,Table_ExternalData_1[[#Headers],[17]])</f>
        <v>0</v>
      </c>
      <c r="W130" s="7">
        <f>SUMIFS(GQList,GIList,Table_ExternalData_1[[#This Row],[Item_key]],GDList,Table_ExternalData_1[[#Headers],[18]])</f>
        <v>0</v>
      </c>
      <c r="X130" s="7">
        <f>SUMIFS(GQList,GIList,Table_ExternalData_1[[#This Row],[Item_key]],GDList,Table_ExternalData_1[[#Headers],[19]])</f>
        <v>0</v>
      </c>
      <c r="Y130" s="7">
        <f>SUMIFS(GQList,GIList,Table_ExternalData_1[[#This Row],[Item_key]],GDList,Table_ExternalData_1[[#Headers],[20]])</f>
        <v>0</v>
      </c>
      <c r="Z130" s="7">
        <f>SUMIFS(GQList,GIList,Table_ExternalData_1[[#This Row],[Item_key]],GDList,Table_ExternalData_1[[#Headers],[21]])</f>
        <v>0</v>
      </c>
      <c r="AA130" s="7">
        <f>SUMIFS(GQList,GIList,Table_ExternalData_1[[#This Row],[Item_key]],GDList,Table_ExternalData_1[[#Headers],[22]])</f>
        <v>0</v>
      </c>
      <c r="AB130" s="7">
        <f>SUMIFS(GQList,GIList,Table_ExternalData_1[[#This Row],[Item_key]],GDList,Table_ExternalData_1[[#Headers],[23]])</f>
        <v>0</v>
      </c>
      <c r="AC130" s="7">
        <f>SUMIFS(GQList,GIList,Table_ExternalData_1[[#This Row],[Item_key]],GDList,Table_ExternalData_1[[#Headers],[24]])</f>
        <v>0</v>
      </c>
      <c r="AD130" s="7">
        <f>SUMIFS(GQList,GIList,Table_ExternalData_1[[#This Row],[Item_key]],GDList,Table_ExternalData_1[[#Headers],[25]])</f>
        <v>0</v>
      </c>
      <c r="AE130" s="7">
        <f>SUMIFS(GQList,GIList,Table_ExternalData_1[[#This Row],[Item_key]],GDList,Table_ExternalData_1[[#Headers],[26]])</f>
        <v>0</v>
      </c>
      <c r="AF130" s="7">
        <f>SUMIFS(GQList,GIList,Table_ExternalData_1[[#This Row],[Item_key]],GDList,Table_ExternalData_1[[#Headers],[27]])</f>
        <v>0</v>
      </c>
      <c r="AG130" s="7">
        <f>SUMIFS(GQList,GIList,Table_ExternalData_1[[#This Row],[Item_key]],GDList,Table_ExternalData_1[[#Headers],[28]])</f>
        <v>0</v>
      </c>
      <c r="AH130" s="7">
        <f>SUMIFS(GQList,GIList,Table_ExternalData_1[[#This Row],[Item_key]],GDList,Table_ExternalData_1[[#Headers],[29]])</f>
        <v>0</v>
      </c>
      <c r="AI130" s="7">
        <f>SUMIFS(GQList,GIList,Table_ExternalData_1[[#This Row],[Item_key]],GDList,Table_ExternalData_1[[#Headers],[30]])</f>
        <v>308</v>
      </c>
      <c r="AJ130" s="7">
        <f>SUMIFS(GQList,GIList,Table_ExternalData_1[[#This Row],[Item_key]],GDList,Table_ExternalData_1[[#Headers],[31]])</f>
        <v>0</v>
      </c>
      <c r="AK130" s="7">
        <f>SUM(Table_ExternalData_1[[#This Row],[1]:[31]])</f>
        <v>308</v>
      </c>
    </row>
    <row r="131" spans="1:37" ht="24" hidden="1">
      <c r="A131" s="3" t="s">
        <v>1838</v>
      </c>
      <c r="B131" s="3" t="s">
        <v>1806</v>
      </c>
      <c r="C131" s="3" t="s">
        <v>1948</v>
      </c>
      <c r="D131" s="3" t="s">
        <v>1949</v>
      </c>
      <c r="E131" s="6" t="s">
        <v>2021</v>
      </c>
      <c r="F131" s="7">
        <f>SUMIFS(GQList,GIList,Table_ExternalData_1[[#This Row],[Item_key]],GDList,Table_ExternalData_1[[#Headers],[1]])</f>
        <v>0</v>
      </c>
      <c r="G131" s="7">
        <f>SUMIFS(GQList,GIList,Table_ExternalData_1[[#This Row],[Item_key]],GDList,Table_ExternalData_1[[#Headers],[2]])</f>
        <v>0</v>
      </c>
      <c r="H131" s="7">
        <f>SUMIFS(GQList,GIList,Table_ExternalData_1[[#This Row],[Item_key]],GDList,Table_ExternalData_1[[#Headers],[3]])</f>
        <v>0</v>
      </c>
      <c r="I131" s="7">
        <f>SUMIFS(GQList,GIList,Table_ExternalData_1[[#This Row],[Item_key]],GDList,Table_ExternalData_1[[#Headers],[4]])</f>
        <v>0</v>
      </c>
      <c r="J131" s="7">
        <f>SUMIFS(GQList,GIList,Table_ExternalData_1[[#This Row],[Item_key]],GDList,Table_ExternalData_1[[#Headers],[5]])</f>
        <v>0</v>
      </c>
      <c r="K131" s="7">
        <f>SUMIFS(GQList,GIList,Table_ExternalData_1[[#This Row],[Item_key]],GDList,Table_ExternalData_1[[#Headers],[6]])</f>
        <v>0</v>
      </c>
      <c r="L131" s="7">
        <f>SUMIFS(GQList,GIList,Table_ExternalData_1[[#This Row],[Item_key]],GDList,Table_ExternalData_1[[#Headers],[7]])</f>
        <v>0</v>
      </c>
      <c r="M131" s="7">
        <f>SUMIFS(GQList,GIList,Table_ExternalData_1[[#This Row],[Item_key]],GDList,Table_ExternalData_1[[#Headers],[8]])</f>
        <v>0</v>
      </c>
      <c r="N131" s="7">
        <f>SUMIFS(GQList,GIList,Table_ExternalData_1[[#This Row],[Item_key]],GDList,Table_ExternalData_1[[#Headers],[9]])</f>
        <v>0</v>
      </c>
      <c r="O131" s="7">
        <f>SUMIFS(GQList,GIList,Table_ExternalData_1[[#This Row],[Item_key]],GDList,Table_ExternalData_1[[#Headers],[10]])</f>
        <v>0</v>
      </c>
      <c r="P131" s="7">
        <f>SUMIFS(GQList,GIList,Table_ExternalData_1[[#This Row],[Item_key]],GDList,Table_ExternalData_1[[#Headers],[11]])</f>
        <v>0</v>
      </c>
      <c r="Q131" s="7">
        <f>SUMIFS(GQList,GIList,Table_ExternalData_1[[#This Row],[Item_key]],GDList,Table_ExternalData_1[[#Headers],[12]])</f>
        <v>0</v>
      </c>
      <c r="R131" s="7">
        <f>SUMIFS(GQList,GIList,Table_ExternalData_1[[#This Row],[Item_key]],GDList,Table_ExternalData_1[[#Headers],[13]])</f>
        <v>0</v>
      </c>
      <c r="S131" s="7">
        <f>SUMIFS(GQList,GIList,Table_ExternalData_1[[#This Row],[Item_key]],GDList,Table_ExternalData_1[[#Headers],[14]])</f>
        <v>0</v>
      </c>
      <c r="T131" s="7">
        <f>SUMIFS(GQList,GIList,Table_ExternalData_1[[#This Row],[Item_key]],GDList,Table_ExternalData_1[[#Headers],[15]])</f>
        <v>0</v>
      </c>
      <c r="U131" s="7">
        <f>SUMIFS(GQList,GIList,Table_ExternalData_1[[#This Row],[Item_key]],GDList,Table_ExternalData_1[[#Headers],[16]])</f>
        <v>0</v>
      </c>
      <c r="V131" s="7">
        <f>SUMIFS(GQList,GIList,Table_ExternalData_1[[#This Row],[Item_key]],GDList,Table_ExternalData_1[[#Headers],[17]])</f>
        <v>0</v>
      </c>
      <c r="W131" s="7">
        <f>SUMIFS(GQList,GIList,Table_ExternalData_1[[#This Row],[Item_key]],GDList,Table_ExternalData_1[[#Headers],[18]])</f>
        <v>0</v>
      </c>
      <c r="X131" s="7">
        <f>SUMIFS(GQList,GIList,Table_ExternalData_1[[#This Row],[Item_key]],GDList,Table_ExternalData_1[[#Headers],[19]])</f>
        <v>0</v>
      </c>
      <c r="Y131" s="7">
        <f>SUMIFS(GQList,GIList,Table_ExternalData_1[[#This Row],[Item_key]],GDList,Table_ExternalData_1[[#Headers],[20]])</f>
        <v>720</v>
      </c>
      <c r="Z131" s="7">
        <f>SUMIFS(GQList,GIList,Table_ExternalData_1[[#This Row],[Item_key]],GDList,Table_ExternalData_1[[#Headers],[21]])</f>
        <v>0</v>
      </c>
      <c r="AA131" s="7">
        <f>SUMIFS(GQList,GIList,Table_ExternalData_1[[#This Row],[Item_key]],GDList,Table_ExternalData_1[[#Headers],[22]])</f>
        <v>0</v>
      </c>
      <c r="AB131" s="7">
        <f>SUMIFS(GQList,GIList,Table_ExternalData_1[[#This Row],[Item_key]],GDList,Table_ExternalData_1[[#Headers],[23]])</f>
        <v>0</v>
      </c>
      <c r="AC131" s="7">
        <f>SUMIFS(GQList,GIList,Table_ExternalData_1[[#This Row],[Item_key]],GDList,Table_ExternalData_1[[#Headers],[24]])</f>
        <v>0</v>
      </c>
      <c r="AD131" s="7">
        <f>SUMIFS(GQList,GIList,Table_ExternalData_1[[#This Row],[Item_key]],GDList,Table_ExternalData_1[[#Headers],[25]])</f>
        <v>0</v>
      </c>
      <c r="AE131" s="7">
        <f>SUMIFS(GQList,GIList,Table_ExternalData_1[[#This Row],[Item_key]],GDList,Table_ExternalData_1[[#Headers],[26]])</f>
        <v>0</v>
      </c>
      <c r="AF131" s="7">
        <f>SUMIFS(GQList,GIList,Table_ExternalData_1[[#This Row],[Item_key]],GDList,Table_ExternalData_1[[#Headers],[27]])</f>
        <v>0</v>
      </c>
      <c r="AG131" s="7">
        <f>SUMIFS(GQList,GIList,Table_ExternalData_1[[#This Row],[Item_key]],GDList,Table_ExternalData_1[[#Headers],[28]])</f>
        <v>0</v>
      </c>
      <c r="AH131" s="7">
        <f>SUMIFS(GQList,GIList,Table_ExternalData_1[[#This Row],[Item_key]],GDList,Table_ExternalData_1[[#Headers],[29]])</f>
        <v>0</v>
      </c>
      <c r="AI131" s="7">
        <f>SUMIFS(GQList,GIList,Table_ExternalData_1[[#This Row],[Item_key]],GDList,Table_ExternalData_1[[#Headers],[30]])</f>
        <v>0</v>
      </c>
      <c r="AJ131" s="7">
        <f>SUMIFS(GQList,GIList,Table_ExternalData_1[[#This Row],[Item_key]],GDList,Table_ExternalData_1[[#Headers],[31]])</f>
        <v>0</v>
      </c>
      <c r="AK131" s="7">
        <f>SUM(Table_ExternalData_1[[#This Row],[1]:[31]])</f>
        <v>720</v>
      </c>
    </row>
    <row r="132" spans="1:37" ht="24" hidden="1">
      <c r="A132" s="3" t="s">
        <v>1838</v>
      </c>
      <c r="B132" s="3" t="s">
        <v>1743</v>
      </c>
      <c r="C132" s="3" t="s">
        <v>1950</v>
      </c>
      <c r="D132" s="3" t="s">
        <v>1951</v>
      </c>
      <c r="E132" s="6" t="s">
        <v>2021</v>
      </c>
      <c r="F132" s="7">
        <f>SUMIFS(GQList,GIList,Table_ExternalData_1[[#This Row],[Item_key]],GDList,Table_ExternalData_1[[#Headers],[1]])</f>
        <v>0</v>
      </c>
      <c r="G132" s="7">
        <f>SUMIFS(GQList,GIList,Table_ExternalData_1[[#This Row],[Item_key]],GDList,Table_ExternalData_1[[#Headers],[2]])</f>
        <v>0</v>
      </c>
      <c r="H132" s="7">
        <f>SUMIFS(GQList,GIList,Table_ExternalData_1[[#This Row],[Item_key]],GDList,Table_ExternalData_1[[#Headers],[3]])</f>
        <v>0</v>
      </c>
      <c r="I132" s="7">
        <f>SUMIFS(GQList,GIList,Table_ExternalData_1[[#This Row],[Item_key]],GDList,Table_ExternalData_1[[#Headers],[4]])</f>
        <v>0</v>
      </c>
      <c r="J132" s="7">
        <f>SUMIFS(GQList,GIList,Table_ExternalData_1[[#This Row],[Item_key]],GDList,Table_ExternalData_1[[#Headers],[5]])</f>
        <v>0</v>
      </c>
      <c r="K132" s="7">
        <f>SUMIFS(GQList,GIList,Table_ExternalData_1[[#This Row],[Item_key]],GDList,Table_ExternalData_1[[#Headers],[6]])</f>
        <v>600</v>
      </c>
      <c r="L132" s="7">
        <f>SUMIFS(GQList,GIList,Table_ExternalData_1[[#This Row],[Item_key]],GDList,Table_ExternalData_1[[#Headers],[7]])</f>
        <v>0</v>
      </c>
      <c r="M132" s="7">
        <f>SUMIFS(GQList,GIList,Table_ExternalData_1[[#This Row],[Item_key]],GDList,Table_ExternalData_1[[#Headers],[8]])</f>
        <v>0</v>
      </c>
      <c r="N132" s="7">
        <f>SUMIFS(GQList,GIList,Table_ExternalData_1[[#This Row],[Item_key]],GDList,Table_ExternalData_1[[#Headers],[9]])</f>
        <v>0</v>
      </c>
      <c r="O132" s="7">
        <f>SUMIFS(GQList,GIList,Table_ExternalData_1[[#This Row],[Item_key]],GDList,Table_ExternalData_1[[#Headers],[10]])</f>
        <v>0</v>
      </c>
      <c r="P132" s="7">
        <f>SUMIFS(GQList,GIList,Table_ExternalData_1[[#This Row],[Item_key]],GDList,Table_ExternalData_1[[#Headers],[11]])</f>
        <v>0</v>
      </c>
      <c r="Q132" s="7">
        <f>SUMIFS(GQList,GIList,Table_ExternalData_1[[#This Row],[Item_key]],GDList,Table_ExternalData_1[[#Headers],[12]])</f>
        <v>0</v>
      </c>
      <c r="R132" s="7">
        <f>SUMIFS(GQList,GIList,Table_ExternalData_1[[#This Row],[Item_key]],GDList,Table_ExternalData_1[[#Headers],[13]])</f>
        <v>0</v>
      </c>
      <c r="S132" s="7">
        <f>SUMIFS(GQList,GIList,Table_ExternalData_1[[#This Row],[Item_key]],GDList,Table_ExternalData_1[[#Headers],[14]])</f>
        <v>200</v>
      </c>
      <c r="T132" s="7">
        <f>SUMIFS(GQList,GIList,Table_ExternalData_1[[#This Row],[Item_key]],GDList,Table_ExternalData_1[[#Headers],[15]])</f>
        <v>0</v>
      </c>
      <c r="U132" s="7">
        <f>SUMIFS(GQList,GIList,Table_ExternalData_1[[#This Row],[Item_key]],GDList,Table_ExternalData_1[[#Headers],[16]])</f>
        <v>0</v>
      </c>
      <c r="V132" s="7">
        <f>SUMIFS(GQList,GIList,Table_ExternalData_1[[#This Row],[Item_key]],GDList,Table_ExternalData_1[[#Headers],[17]])</f>
        <v>0</v>
      </c>
      <c r="W132" s="7">
        <f>SUMIFS(GQList,GIList,Table_ExternalData_1[[#This Row],[Item_key]],GDList,Table_ExternalData_1[[#Headers],[18]])</f>
        <v>0</v>
      </c>
      <c r="X132" s="7">
        <f>SUMIFS(GQList,GIList,Table_ExternalData_1[[#This Row],[Item_key]],GDList,Table_ExternalData_1[[#Headers],[19]])</f>
        <v>0</v>
      </c>
      <c r="Y132" s="7">
        <f>SUMIFS(GQList,GIList,Table_ExternalData_1[[#This Row],[Item_key]],GDList,Table_ExternalData_1[[#Headers],[20]])</f>
        <v>0</v>
      </c>
      <c r="Z132" s="7">
        <f>SUMIFS(GQList,GIList,Table_ExternalData_1[[#This Row],[Item_key]],GDList,Table_ExternalData_1[[#Headers],[21]])</f>
        <v>0</v>
      </c>
      <c r="AA132" s="7">
        <f>SUMIFS(GQList,GIList,Table_ExternalData_1[[#This Row],[Item_key]],GDList,Table_ExternalData_1[[#Headers],[22]])</f>
        <v>0</v>
      </c>
      <c r="AB132" s="7">
        <f>SUMIFS(GQList,GIList,Table_ExternalData_1[[#This Row],[Item_key]],GDList,Table_ExternalData_1[[#Headers],[23]])</f>
        <v>0</v>
      </c>
      <c r="AC132" s="7">
        <f>SUMIFS(GQList,GIList,Table_ExternalData_1[[#This Row],[Item_key]],GDList,Table_ExternalData_1[[#Headers],[24]])</f>
        <v>0</v>
      </c>
      <c r="AD132" s="7">
        <f>SUMIFS(GQList,GIList,Table_ExternalData_1[[#This Row],[Item_key]],GDList,Table_ExternalData_1[[#Headers],[25]])</f>
        <v>0</v>
      </c>
      <c r="AE132" s="7">
        <f>SUMIFS(GQList,GIList,Table_ExternalData_1[[#This Row],[Item_key]],GDList,Table_ExternalData_1[[#Headers],[26]])</f>
        <v>0</v>
      </c>
      <c r="AF132" s="7">
        <f>SUMIFS(GQList,GIList,Table_ExternalData_1[[#This Row],[Item_key]],GDList,Table_ExternalData_1[[#Headers],[27]])</f>
        <v>0</v>
      </c>
      <c r="AG132" s="7">
        <f>SUMIFS(GQList,GIList,Table_ExternalData_1[[#This Row],[Item_key]],GDList,Table_ExternalData_1[[#Headers],[28]])</f>
        <v>0</v>
      </c>
      <c r="AH132" s="7">
        <f>SUMIFS(GQList,GIList,Table_ExternalData_1[[#This Row],[Item_key]],GDList,Table_ExternalData_1[[#Headers],[29]])</f>
        <v>0</v>
      </c>
      <c r="AI132" s="7">
        <f>SUMIFS(GQList,GIList,Table_ExternalData_1[[#This Row],[Item_key]],GDList,Table_ExternalData_1[[#Headers],[30]])</f>
        <v>0</v>
      </c>
      <c r="AJ132" s="7">
        <f>SUMIFS(GQList,GIList,Table_ExternalData_1[[#This Row],[Item_key]],GDList,Table_ExternalData_1[[#Headers],[31]])</f>
        <v>0</v>
      </c>
      <c r="AK132" s="7">
        <f>SUM(Table_ExternalData_1[[#This Row],[1]:[31]])</f>
        <v>800</v>
      </c>
    </row>
    <row r="133" spans="1:37" ht="24" hidden="1">
      <c r="A133" s="3" t="s">
        <v>1838</v>
      </c>
      <c r="B133" s="3" t="s">
        <v>1807</v>
      </c>
      <c r="C133" s="3" t="s">
        <v>1952</v>
      </c>
      <c r="D133" s="3" t="s">
        <v>1916</v>
      </c>
      <c r="E133" s="6" t="s">
        <v>2021</v>
      </c>
      <c r="F133" s="7">
        <f>SUMIFS(GQList,GIList,Table_ExternalData_1[[#This Row],[Item_key]],GDList,Table_ExternalData_1[[#Headers],[1]])</f>
        <v>0</v>
      </c>
      <c r="G133" s="7">
        <f>SUMIFS(GQList,GIList,Table_ExternalData_1[[#This Row],[Item_key]],GDList,Table_ExternalData_1[[#Headers],[2]])</f>
        <v>0</v>
      </c>
      <c r="H133" s="7">
        <f>SUMIFS(GQList,GIList,Table_ExternalData_1[[#This Row],[Item_key]],GDList,Table_ExternalData_1[[#Headers],[3]])</f>
        <v>0</v>
      </c>
      <c r="I133" s="7">
        <f>SUMIFS(GQList,GIList,Table_ExternalData_1[[#This Row],[Item_key]],GDList,Table_ExternalData_1[[#Headers],[4]])</f>
        <v>0</v>
      </c>
      <c r="J133" s="7">
        <f>SUMIFS(GQList,GIList,Table_ExternalData_1[[#This Row],[Item_key]],GDList,Table_ExternalData_1[[#Headers],[5]])</f>
        <v>0</v>
      </c>
      <c r="K133" s="7">
        <f>SUMIFS(GQList,GIList,Table_ExternalData_1[[#This Row],[Item_key]],GDList,Table_ExternalData_1[[#Headers],[6]])</f>
        <v>0</v>
      </c>
      <c r="L133" s="7">
        <f>SUMIFS(GQList,GIList,Table_ExternalData_1[[#This Row],[Item_key]],GDList,Table_ExternalData_1[[#Headers],[7]])</f>
        <v>0</v>
      </c>
      <c r="M133" s="7">
        <f>SUMIFS(GQList,GIList,Table_ExternalData_1[[#This Row],[Item_key]],GDList,Table_ExternalData_1[[#Headers],[8]])</f>
        <v>0</v>
      </c>
      <c r="N133" s="7">
        <f>SUMIFS(GQList,GIList,Table_ExternalData_1[[#This Row],[Item_key]],GDList,Table_ExternalData_1[[#Headers],[9]])</f>
        <v>0</v>
      </c>
      <c r="O133" s="7">
        <f>SUMIFS(GQList,GIList,Table_ExternalData_1[[#This Row],[Item_key]],GDList,Table_ExternalData_1[[#Headers],[10]])</f>
        <v>0</v>
      </c>
      <c r="P133" s="7">
        <f>SUMIFS(GQList,GIList,Table_ExternalData_1[[#This Row],[Item_key]],GDList,Table_ExternalData_1[[#Headers],[11]])</f>
        <v>0</v>
      </c>
      <c r="Q133" s="7">
        <f>SUMIFS(GQList,GIList,Table_ExternalData_1[[#This Row],[Item_key]],GDList,Table_ExternalData_1[[#Headers],[12]])</f>
        <v>0</v>
      </c>
      <c r="R133" s="7">
        <f>SUMIFS(GQList,GIList,Table_ExternalData_1[[#This Row],[Item_key]],GDList,Table_ExternalData_1[[#Headers],[13]])</f>
        <v>0</v>
      </c>
      <c r="S133" s="7">
        <f>SUMIFS(GQList,GIList,Table_ExternalData_1[[#This Row],[Item_key]],GDList,Table_ExternalData_1[[#Headers],[14]])</f>
        <v>0</v>
      </c>
      <c r="T133" s="7">
        <f>SUMIFS(GQList,GIList,Table_ExternalData_1[[#This Row],[Item_key]],GDList,Table_ExternalData_1[[#Headers],[15]])</f>
        <v>0</v>
      </c>
      <c r="U133" s="7">
        <f>SUMIFS(GQList,GIList,Table_ExternalData_1[[#This Row],[Item_key]],GDList,Table_ExternalData_1[[#Headers],[16]])</f>
        <v>0</v>
      </c>
      <c r="V133" s="7">
        <f>SUMIFS(GQList,GIList,Table_ExternalData_1[[#This Row],[Item_key]],GDList,Table_ExternalData_1[[#Headers],[17]])</f>
        <v>0</v>
      </c>
      <c r="W133" s="7">
        <f>SUMIFS(GQList,GIList,Table_ExternalData_1[[#This Row],[Item_key]],GDList,Table_ExternalData_1[[#Headers],[18]])</f>
        <v>0</v>
      </c>
      <c r="X133" s="7">
        <f>SUMIFS(GQList,GIList,Table_ExternalData_1[[#This Row],[Item_key]],GDList,Table_ExternalData_1[[#Headers],[19]])</f>
        <v>0</v>
      </c>
      <c r="Y133" s="7">
        <f>SUMIFS(GQList,GIList,Table_ExternalData_1[[#This Row],[Item_key]],GDList,Table_ExternalData_1[[#Headers],[20]])</f>
        <v>700</v>
      </c>
      <c r="Z133" s="7">
        <f>SUMIFS(GQList,GIList,Table_ExternalData_1[[#This Row],[Item_key]],GDList,Table_ExternalData_1[[#Headers],[21]])</f>
        <v>0</v>
      </c>
      <c r="AA133" s="7">
        <f>SUMIFS(GQList,GIList,Table_ExternalData_1[[#This Row],[Item_key]],GDList,Table_ExternalData_1[[#Headers],[22]])</f>
        <v>0</v>
      </c>
      <c r="AB133" s="7">
        <f>SUMIFS(GQList,GIList,Table_ExternalData_1[[#This Row],[Item_key]],GDList,Table_ExternalData_1[[#Headers],[23]])</f>
        <v>0</v>
      </c>
      <c r="AC133" s="7">
        <f>SUMIFS(GQList,GIList,Table_ExternalData_1[[#This Row],[Item_key]],GDList,Table_ExternalData_1[[#Headers],[24]])</f>
        <v>0</v>
      </c>
      <c r="AD133" s="7">
        <f>SUMIFS(GQList,GIList,Table_ExternalData_1[[#This Row],[Item_key]],GDList,Table_ExternalData_1[[#Headers],[25]])</f>
        <v>0</v>
      </c>
      <c r="AE133" s="7">
        <f>SUMIFS(GQList,GIList,Table_ExternalData_1[[#This Row],[Item_key]],GDList,Table_ExternalData_1[[#Headers],[26]])</f>
        <v>0</v>
      </c>
      <c r="AF133" s="7">
        <f>SUMIFS(GQList,GIList,Table_ExternalData_1[[#This Row],[Item_key]],GDList,Table_ExternalData_1[[#Headers],[27]])</f>
        <v>0</v>
      </c>
      <c r="AG133" s="7">
        <f>SUMIFS(GQList,GIList,Table_ExternalData_1[[#This Row],[Item_key]],GDList,Table_ExternalData_1[[#Headers],[28]])</f>
        <v>0</v>
      </c>
      <c r="AH133" s="7">
        <f>SUMIFS(GQList,GIList,Table_ExternalData_1[[#This Row],[Item_key]],GDList,Table_ExternalData_1[[#Headers],[29]])</f>
        <v>0</v>
      </c>
      <c r="AI133" s="7">
        <f>SUMIFS(GQList,GIList,Table_ExternalData_1[[#This Row],[Item_key]],GDList,Table_ExternalData_1[[#Headers],[30]])</f>
        <v>0</v>
      </c>
      <c r="AJ133" s="7">
        <f>SUMIFS(GQList,GIList,Table_ExternalData_1[[#This Row],[Item_key]],GDList,Table_ExternalData_1[[#Headers],[31]])</f>
        <v>0</v>
      </c>
      <c r="AK133" s="7">
        <f>SUM(Table_ExternalData_1[[#This Row],[1]:[31]])</f>
        <v>700</v>
      </c>
    </row>
    <row r="134" spans="1:37" ht="24" hidden="1">
      <c r="A134" s="3" t="s">
        <v>1838</v>
      </c>
      <c r="B134" s="3" t="s">
        <v>1808</v>
      </c>
      <c r="C134" s="3" t="s">
        <v>1953</v>
      </c>
      <c r="D134" s="3" t="s">
        <v>1885</v>
      </c>
      <c r="E134" s="6" t="s">
        <v>2021</v>
      </c>
      <c r="F134" s="7">
        <f>SUMIFS(GQList,GIList,Table_ExternalData_1[[#This Row],[Item_key]],GDList,Table_ExternalData_1[[#Headers],[1]])</f>
        <v>0</v>
      </c>
      <c r="G134" s="7">
        <f>SUMIFS(GQList,GIList,Table_ExternalData_1[[#This Row],[Item_key]],GDList,Table_ExternalData_1[[#Headers],[2]])</f>
        <v>0</v>
      </c>
      <c r="H134" s="7">
        <f>SUMIFS(GQList,GIList,Table_ExternalData_1[[#This Row],[Item_key]],GDList,Table_ExternalData_1[[#Headers],[3]])</f>
        <v>0</v>
      </c>
      <c r="I134" s="7">
        <f>SUMIFS(GQList,GIList,Table_ExternalData_1[[#This Row],[Item_key]],GDList,Table_ExternalData_1[[#Headers],[4]])</f>
        <v>0</v>
      </c>
      <c r="J134" s="7">
        <f>SUMIFS(GQList,GIList,Table_ExternalData_1[[#This Row],[Item_key]],GDList,Table_ExternalData_1[[#Headers],[5]])</f>
        <v>0</v>
      </c>
      <c r="K134" s="7">
        <f>SUMIFS(GQList,GIList,Table_ExternalData_1[[#This Row],[Item_key]],GDList,Table_ExternalData_1[[#Headers],[6]])</f>
        <v>0</v>
      </c>
      <c r="L134" s="7">
        <f>SUMIFS(GQList,GIList,Table_ExternalData_1[[#This Row],[Item_key]],GDList,Table_ExternalData_1[[#Headers],[7]])</f>
        <v>0</v>
      </c>
      <c r="M134" s="7">
        <f>SUMIFS(GQList,GIList,Table_ExternalData_1[[#This Row],[Item_key]],GDList,Table_ExternalData_1[[#Headers],[8]])</f>
        <v>0</v>
      </c>
      <c r="N134" s="7">
        <f>SUMIFS(GQList,GIList,Table_ExternalData_1[[#This Row],[Item_key]],GDList,Table_ExternalData_1[[#Headers],[9]])</f>
        <v>0</v>
      </c>
      <c r="O134" s="7">
        <f>SUMIFS(GQList,GIList,Table_ExternalData_1[[#This Row],[Item_key]],GDList,Table_ExternalData_1[[#Headers],[10]])</f>
        <v>0</v>
      </c>
      <c r="P134" s="7">
        <f>SUMIFS(GQList,GIList,Table_ExternalData_1[[#This Row],[Item_key]],GDList,Table_ExternalData_1[[#Headers],[11]])</f>
        <v>0</v>
      </c>
      <c r="Q134" s="7">
        <f>SUMIFS(GQList,GIList,Table_ExternalData_1[[#This Row],[Item_key]],GDList,Table_ExternalData_1[[#Headers],[12]])</f>
        <v>0</v>
      </c>
      <c r="R134" s="7">
        <f>SUMIFS(GQList,GIList,Table_ExternalData_1[[#This Row],[Item_key]],GDList,Table_ExternalData_1[[#Headers],[13]])</f>
        <v>0</v>
      </c>
      <c r="S134" s="7">
        <f>SUMIFS(GQList,GIList,Table_ExternalData_1[[#This Row],[Item_key]],GDList,Table_ExternalData_1[[#Headers],[14]])</f>
        <v>0</v>
      </c>
      <c r="T134" s="7">
        <f>SUMIFS(GQList,GIList,Table_ExternalData_1[[#This Row],[Item_key]],GDList,Table_ExternalData_1[[#Headers],[15]])</f>
        <v>0</v>
      </c>
      <c r="U134" s="7">
        <f>SUMIFS(GQList,GIList,Table_ExternalData_1[[#This Row],[Item_key]],GDList,Table_ExternalData_1[[#Headers],[16]])</f>
        <v>0</v>
      </c>
      <c r="V134" s="7">
        <f>SUMIFS(GQList,GIList,Table_ExternalData_1[[#This Row],[Item_key]],GDList,Table_ExternalData_1[[#Headers],[17]])</f>
        <v>0</v>
      </c>
      <c r="W134" s="7">
        <f>SUMIFS(GQList,GIList,Table_ExternalData_1[[#This Row],[Item_key]],GDList,Table_ExternalData_1[[#Headers],[18]])</f>
        <v>0</v>
      </c>
      <c r="X134" s="7">
        <f>SUMIFS(GQList,GIList,Table_ExternalData_1[[#This Row],[Item_key]],GDList,Table_ExternalData_1[[#Headers],[19]])</f>
        <v>0</v>
      </c>
      <c r="Y134" s="7">
        <f>SUMIFS(GQList,GIList,Table_ExternalData_1[[#This Row],[Item_key]],GDList,Table_ExternalData_1[[#Headers],[20]])</f>
        <v>1000</v>
      </c>
      <c r="Z134" s="7">
        <f>SUMIFS(GQList,GIList,Table_ExternalData_1[[#This Row],[Item_key]],GDList,Table_ExternalData_1[[#Headers],[21]])</f>
        <v>0</v>
      </c>
      <c r="AA134" s="7">
        <f>SUMIFS(GQList,GIList,Table_ExternalData_1[[#This Row],[Item_key]],GDList,Table_ExternalData_1[[#Headers],[22]])</f>
        <v>0</v>
      </c>
      <c r="AB134" s="7">
        <f>SUMIFS(GQList,GIList,Table_ExternalData_1[[#This Row],[Item_key]],GDList,Table_ExternalData_1[[#Headers],[23]])</f>
        <v>0</v>
      </c>
      <c r="AC134" s="7">
        <f>SUMIFS(GQList,GIList,Table_ExternalData_1[[#This Row],[Item_key]],GDList,Table_ExternalData_1[[#Headers],[24]])</f>
        <v>0</v>
      </c>
      <c r="AD134" s="7">
        <f>SUMIFS(GQList,GIList,Table_ExternalData_1[[#This Row],[Item_key]],GDList,Table_ExternalData_1[[#Headers],[25]])</f>
        <v>0</v>
      </c>
      <c r="AE134" s="7">
        <f>SUMIFS(GQList,GIList,Table_ExternalData_1[[#This Row],[Item_key]],GDList,Table_ExternalData_1[[#Headers],[26]])</f>
        <v>0</v>
      </c>
      <c r="AF134" s="7">
        <f>SUMIFS(GQList,GIList,Table_ExternalData_1[[#This Row],[Item_key]],GDList,Table_ExternalData_1[[#Headers],[27]])</f>
        <v>0</v>
      </c>
      <c r="AG134" s="7">
        <f>SUMIFS(GQList,GIList,Table_ExternalData_1[[#This Row],[Item_key]],GDList,Table_ExternalData_1[[#Headers],[28]])</f>
        <v>0</v>
      </c>
      <c r="AH134" s="7">
        <f>SUMIFS(GQList,GIList,Table_ExternalData_1[[#This Row],[Item_key]],GDList,Table_ExternalData_1[[#Headers],[29]])</f>
        <v>0</v>
      </c>
      <c r="AI134" s="7">
        <f>SUMIFS(GQList,GIList,Table_ExternalData_1[[#This Row],[Item_key]],GDList,Table_ExternalData_1[[#Headers],[30]])</f>
        <v>0</v>
      </c>
      <c r="AJ134" s="7">
        <f>SUMIFS(GQList,GIList,Table_ExternalData_1[[#This Row],[Item_key]],GDList,Table_ExternalData_1[[#Headers],[31]])</f>
        <v>0</v>
      </c>
      <c r="AK134" s="7">
        <f>SUM(Table_ExternalData_1[[#This Row],[1]:[31]])</f>
        <v>1000</v>
      </c>
    </row>
    <row r="135" spans="1:37" ht="24" hidden="1">
      <c r="A135" s="3" t="s">
        <v>1838</v>
      </c>
      <c r="B135" s="3" t="s">
        <v>1809</v>
      </c>
      <c r="C135" s="3" t="s">
        <v>1954</v>
      </c>
      <c r="D135" s="3" t="s">
        <v>1885</v>
      </c>
      <c r="E135" s="6" t="s">
        <v>2021</v>
      </c>
      <c r="F135" s="7">
        <f>SUMIFS(GQList,GIList,Table_ExternalData_1[[#This Row],[Item_key]],GDList,Table_ExternalData_1[[#Headers],[1]])</f>
        <v>0</v>
      </c>
      <c r="G135" s="7">
        <f>SUMIFS(GQList,GIList,Table_ExternalData_1[[#This Row],[Item_key]],GDList,Table_ExternalData_1[[#Headers],[2]])</f>
        <v>0</v>
      </c>
      <c r="H135" s="7">
        <f>SUMIFS(GQList,GIList,Table_ExternalData_1[[#This Row],[Item_key]],GDList,Table_ExternalData_1[[#Headers],[3]])</f>
        <v>0</v>
      </c>
      <c r="I135" s="7">
        <f>SUMIFS(GQList,GIList,Table_ExternalData_1[[#This Row],[Item_key]],GDList,Table_ExternalData_1[[#Headers],[4]])</f>
        <v>0</v>
      </c>
      <c r="J135" s="7">
        <f>SUMIFS(GQList,GIList,Table_ExternalData_1[[#This Row],[Item_key]],GDList,Table_ExternalData_1[[#Headers],[5]])</f>
        <v>0</v>
      </c>
      <c r="K135" s="7">
        <f>SUMIFS(GQList,GIList,Table_ExternalData_1[[#This Row],[Item_key]],GDList,Table_ExternalData_1[[#Headers],[6]])</f>
        <v>0</v>
      </c>
      <c r="L135" s="7">
        <f>SUMIFS(GQList,GIList,Table_ExternalData_1[[#This Row],[Item_key]],GDList,Table_ExternalData_1[[#Headers],[7]])</f>
        <v>0</v>
      </c>
      <c r="M135" s="7">
        <f>SUMIFS(GQList,GIList,Table_ExternalData_1[[#This Row],[Item_key]],GDList,Table_ExternalData_1[[#Headers],[8]])</f>
        <v>0</v>
      </c>
      <c r="N135" s="7">
        <f>SUMIFS(GQList,GIList,Table_ExternalData_1[[#This Row],[Item_key]],GDList,Table_ExternalData_1[[#Headers],[9]])</f>
        <v>0</v>
      </c>
      <c r="O135" s="7">
        <f>SUMIFS(GQList,GIList,Table_ExternalData_1[[#This Row],[Item_key]],GDList,Table_ExternalData_1[[#Headers],[10]])</f>
        <v>0</v>
      </c>
      <c r="P135" s="7">
        <f>SUMIFS(GQList,GIList,Table_ExternalData_1[[#This Row],[Item_key]],GDList,Table_ExternalData_1[[#Headers],[11]])</f>
        <v>0</v>
      </c>
      <c r="Q135" s="7">
        <f>SUMIFS(GQList,GIList,Table_ExternalData_1[[#This Row],[Item_key]],GDList,Table_ExternalData_1[[#Headers],[12]])</f>
        <v>0</v>
      </c>
      <c r="R135" s="7">
        <f>SUMIFS(GQList,GIList,Table_ExternalData_1[[#This Row],[Item_key]],GDList,Table_ExternalData_1[[#Headers],[13]])</f>
        <v>0</v>
      </c>
      <c r="S135" s="7">
        <f>SUMIFS(GQList,GIList,Table_ExternalData_1[[#This Row],[Item_key]],GDList,Table_ExternalData_1[[#Headers],[14]])</f>
        <v>0</v>
      </c>
      <c r="T135" s="7">
        <f>SUMIFS(GQList,GIList,Table_ExternalData_1[[#This Row],[Item_key]],GDList,Table_ExternalData_1[[#Headers],[15]])</f>
        <v>0</v>
      </c>
      <c r="U135" s="7">
        <f>SUMIFS(GQList,GIList,Table_ExternalData_1[[#This Row],[Item_key]],GDList,Table_ExternalData_1[[#Headers],[16]])</f>
        <v>0</v>
      </c>
      <c r="V135" s="7">
        <f>SUMIFS(GQList,GIList,Table_ExternalData_1[[#This Row],[Item_key]],GDList,Table_ExternalData_1[[#Headers],[17]])</f>
        <v>0</v>
      </c>
      <c r="W135" s="7">
        <f>SUMIFS(GQList,GIList,Table_ExternalData_1[[#This Row],[Item_key]],GDList,Table_ExternalData_1[[#Headers],[18]])</f>
        <v>0</v>
      </c>
      <c r="X135" s="7">
        <f>SUMIFS(GQList,GIList,Table_ExternalData_1[[#This Row],[Item_key]],GDList,Table_ExternalData_1[[#Headers],[19]])</f>
        <v>0</v>
      </c>
      <c r="Y135" s="7">
        <f>SUMIFS(GQList,GIList,Table_ExternalData_1[[#This Row],[Item_key]],GDList,Table_ExternalData_1[[#Headers],[20]])</f>
        <v>500</v>
      </c>
      <c r="Z135" s="7">
        <f>SUMIFS(GQList,GIList,Table_ExternalData_1[[#This Row],[Item_key]],GDList,Table_ExternalData_1[[#Headers],[21]])</f>
        <v>0</v>
      </c>
      <c r="AA135" s="7">
        <f>SUMIFS(GQList,GIList,Table_ExternalData_1[[#This Row],[Item_key]],GDList,Table_ExternalData_1[[#Headers],[22]])</f>
        <v>0</v>
      </c>
      <c r="AB135" s="7">
        <f>SUMIFS(GQList,GIList,Table_ExternalData_1[[#This Row],[Item_key]],GDList,Table_ExternalData_1[[#Headers],[23]])</f>
        <v>0</v>
      </c>
      <c r="AC135" s="7">
        <f>SUMIFS(GQList,GIList,Table_ExternalData_1[[#This Row],[Item_key]],GDList,Table_ExternalData_1[[#Headers],[24]])</f>
        <v>0</v>
      </c>
      <c r="AD135" s="7">
        <f>SUMIFS(GQList,GIList,Table_ExternalData_1[[#This Row],[Item_key]],GDList,Table_ExternalData_1[[#Headers],[25]])</f>
        <v>0</v>
      </c>
      <c r="AE135" s="7">
        <f>SUMIFS(GQList,GIList,Table_ExternalData_1[[#This Row],[Item_key]],GDList,Table_ExternalData_1[[#Headers],[26]])</f>
        <v>0</v>
      </c>
      <c r="AF135" s="7">
        <f>SUMIFS(GQList,GIList,Table_ExternalData_1[[#This Row],[Item_key]],GDList,Table_ExternalData_1[[#Headers],[27]])</f>
        <v>0</v>
      </c>
      <c r="AG135" s="7">
        <f>SUMIFS(GQList,GIList,Table_ExternalData_1[[#This Row],[Item_key]],GDList,Table_ExternalData_1[[#Headers],[28]])</f>
        <v>0</v>
      </c>
      <c r="AH135" s="7">
        <f>SUMIFS(GQList,GIList,Table_ExternalData_1[[#This Row],[Item_key]],GDList,Table_ExternalData_1[[#Headers],[29]])</f>
        <v>0</v>
      </c>
      <c r="AI135" s="7">
        <f>SUMIFS(GQList,GIList,Table_ExternalData_1[[#This Row],[Item_key]],GDList,Table_ExternalData_1[[#Headers],[30]])</f>
        <v>0</v>
      </c>
      <c r="AJ135" s="7">
        <f>SUMIFS(GQList,GIList,Table_ExternalData_1[[#This Row],[Item_key]],GDList,Table_ExternalData_1[[#Headers],[31]])</f>
        <v>0</v>
      </c>
      <c r="AK135" s="7">
        <f>SUM(Table_ExternalData_1[[#This Row],[1]:[31]])</f>
        <v>500</v>
      </c>
    </row>
    <row r="136" spans="1:37" ht="24" hidden="1">
      <c r="A136" s="3" t="s">
        <v>1838</v>
      </c>
      <c r="B136" s="3" t="s">
        <v>1810</v>
      </c>
      <c r="C136" s="3" t="s">
        <v>1955</v>
      </c>
      <c r="D136" s="3" t="s">
        <v>1885</v>
      </c>
      <c r="E136" s="6" t="s">
        <v>2021</v>
      </c>
      <c r="F136" s="7">
        <f>SUMIFS(GQList,GIList,Table_ExternalData_1[[#This Row],[Item_key]],GDList,Table_ExternalData_1[[#Headers],[1]])</f>
        <v>0</v>
      </c>
      <c r="G136" s="7">
        <f>SUMIFS(GQList,GIList,Table_ExternalData_1[[#This Row],[Item_key]],GDList,Table_ExternalData_1[[#Headers],[2]])</f>
        <v>0</v>
      </c>
      <c r="H136" s="7">
        <f>SUMIFS(GQList,GIList,Table_ExternalData_1[[#This Row],[Item_key]],GDList,Table_ExternalData_1[[#Headers],[3]])</f>
        <v>0</v>
      </c>
      <c r="I136" s="7">
        <f>SUMIFS(GQList,GIList,Table_ExternalData_1[[#This Row],[Item_key]],GDList,Table_ExternalData_1[[#Headers],[4]])</f>
        <v>0</v>
      </c>
      <c r="J136" s="7">
        <f>SUMIFS(GQList,GIList,Table_ExternalData_1[[#This Row],[Item_key]],GDList,Table_ExternalData_1[[#Headers],[5]])</f>
        <v>0</v>
      </c>
      <c r="K136" s="7">
        <f>SUMIFS(GQList,GIList,Table_ExternalData_1[[#This Row],[Item_key]],GDList,Table_ExternalData_1[[#Headers],[6]])</f>
        <v>0</v>
      </c>
      <c r="L136" s="7">
        <f>SUMIFS(GQList,GIList,Table_ExternalData_1[[#This Row],[Item_key]],GDList,Table_ExternalData_1[[#Headers],[7]])</f>
        <v>0</v>
      </c>
      <c r="M136" s="7">
        <f>SUMIFS(GQList,GIList,Table_ExternalData_1[[#This Row],[Item_key]],GDList,Table_ExternalData_1[[#Headers],[8]])</f>
        <v>0</v>
      </c>
      <c r="N136" s="7">
        <f>SUMIFS(GQList,GIList,Table_ExternalData_1[[#This Row],[Item_key]],GDList,Table_ExternalData_1[[#Headers],[9]])</f>
        <v>0</v>
      </c>
      <c r="O136" s="7">
        <f>SUMIFS(GQList,GIList,Table_ExternalData_1[[#This Row],[Item_key]],GDList,Table_ExternalData_1[[#Headers],[10]])</f>
        <v>0</v>
      </c>
      <c r="P136" s="7">
        <f>SUMIFS(GQList,GIList,Table_ExternalData_1[[#This Row],[Item_key]],GDList,Table_ExternalData_1[[#Headers],[11]])</f>
        <v>0</v>
      </c>
      <c r="Q136" s="7">
        <f>SUMIFS(GQList,GIList,Table_ExternalData_1[[#This Row],[Item_key]],GDList,Table_ExternalData_1[[#Headers],[12]])</f>
        <v>0</v>
      </c>
      <c r="R136" s="7">
        <f>SUMIFS(GQList,GIList,Table_ExternalData_1[[#This Row],[Item_key]],GDList,Table_ExternalData_1[[#Headers],[13]])</f>
        <v>0</v>
      </c>
      <c r="S136" s="7">
        <f>SUMIFS(GQList,GIList,Table_ExternalData_1[[#This Row],[Item_key]],GDList,Table_ExternalData_1[[#Headers],[14]])</f>
        <v>0</v>
      </c>
      <c r="T136" s="7">
        <f>SUMIFS(GQList,GIList,Table_ExternalData_1[[#This Row],[Item_key]],GDList,Table_ExternalData_1[[#Headers],[15]])</f>
        <v>0</v>
      </c>
      <c r="U136" s="7">
        <f>SUMIFS(GQList,GIList,Table_ExternalData_1[[#This Row],[Item_key]],GDList,Table_ExternalData_1[[#Headers],[16]])</f>
        <v>0</v>
      </c>
      <c r="V136" s="7">
        <f>SUMIFS(GQList,GIList,Table_ExternalData_1[[#This Row],[Item_key]],GDList,Table_ExternalData_1[[#Headers],[17]])</f>
        <v>0</v>
      </c>
      <c r="W136" s="7">
        <f>SUMIFS(GQList,GIList,Table_ExternalData_1[[#This Row],[Item_key]],GDList,Table_ExternalData_1[[#Headers],[18]])</f>
        <v>0</v>
      </c>
      <c r="X136" s="7">
        <f>SUMIFS(GQList,GIList,Table_ExternalData_1[[#This Row],[Item_key]],GDList,Table_ExternalData_1[[#Headers],[19]])</f>
        <v>0</v>
      </c>
      <c r="Y136" s="7">
        <f>SUMIFS(GQList,GIList,Table_ExternalData_1[[#This Row],[Item_key]],GDList,Table_ExternalData_1[[#Headers],[20]])</f>
        <v>1000</v>
      </c>
      <c r="Z136" s="7">
        <f>SUMIFS(GQList,GIList,Table_ExternalData_1[[#This Row],[Item_key]],GDList,Table_ExternalData_1[[#Headers],[21]])</f>
        <v>0</v>
      </c>
      <c r="AA136" s="7">
        <f>SUMIFS(GQList,GIList,Table_ExternalData_1[[#This Row],[Item_key]],GDList,Table_ExternalData_1[[#Headers],[22]])</f>
        <v>0</v>
      </c>
      <c r="AB136" s="7">
        <f>SUMIFS(GQList,GIList,Table_ExternalData_1[[#This Row],[Item_key]],GDList,Table_ExternalData_1[[#Headers],[23]])</f>
        <v>0</v>
      </c>
      <c r="AC136" s="7">
        <f>SUMIFS(GQList,GIList,Table_ExternalData_1[[#This Row],[Item_key]],GDList,Table_ExternalData_1[[#Headers],[24]])</f>
        <v>0</v>
      </c>
      <c r="AD136" s="7">
        <f>SUMIFS(GQList,GIList,Table_ExternalData_1[[#This Row],[Item_key]],GDList,Table_ExternalData_1[[#Headers],[25]])</f>
        <v>0</v>
      </c>
      <c r="AE136" s="7">
        <f>SUMIFS(GQList,GIList,Table_ExternalData_1[[#This Row],[Item_key]],GDList,Table_ExternalData_1[[#Headers],[26]])</f>
        <v>0</v>
      </c>
      <c r="AF136" s="7">
        <f>SUMIFS(GQList,GIList,Table_ExternalData_1[[#This Row],[Item_key]],GDList,Table_ExternalData_1[[#Headers],[27]])</f>
        <v>0</v>
      </c>
      <c r="AG136" s="7">
        <f>SUMIFS(GQList,GIList,Table_ExternalData_1[[#This Row],[Item_key]],GDList,Table_ExternalData_1[[#Headers],[28]])</f>
        <v>0</v>
      </c>
      <c r="AH136" s="7">
        <f>SUMIFS(GQList,GIList,Table_ExternalData_1[[#This Row],[Item_key]],GDList,Table_ExternalData_1[[#Headers],[29]])</f>
        <v>0</v>
      </c>
      <c r="AI136" s="7">
        <f>SUMIFS(GQList,GIList,Table_ExternalData_1[[#This Row],[Item_key]],GDList,Table_ExternalData_1[[#Headers],[30]])</f>
        <v>0</v>
      </c>
      <c r="AJ136" s="7">
        <f>SUMIFS(GQList,GIList,Table_ExternalData_1[[#This Row],[Item_key]],GDList,Table_ExternalData_1[[#Headers],[31]])</f>
        <v>0</v>
      </c>
      <c r="AK136" s="7">
        <f>SUM(Table_ExternalData_1[[#This Row],[1]:[31]])</f>
        <v>1000</v>
      </c>
    </row>
    <row r="137" spans="1:37" ht="24" hidden="1">
      <c r="A137" s="3" t="s">
        <v>1838</v>
      </c>
      <c r="B137" s="3" t="s">
        <v>1811</v>
      </c>
      <c r="C137" s="3" t="s">
        <v>1956</v>
      </c>
      <c r="D137" s="3" t="s">
        <v>1885</v>
      </c>
      <c r="E137" s="6" t="s">
        <v>2021</v>
      </c>
      <c r="F137" s="7">
        <f>SUMIFS(GQList,GIList,Table_ExternalData_1[[#This Row],[Item_key]],GDList,Table_ExternalData_1[[#Headers],[1]])</f>
        <v>0</v>
      </c>
      <c r="G137" s="7">
        <f>SUMIFS(GQList,GIList,Table_ExternalData_1[[#This Row],[Item_key]],GDList,Table_ExternalData_1[[#Headers],[2]])</f>
        <v>0</v>
      </c>
      <c r="H137" s="7">
        <f>SUMIFS(GQList,GIList,Table_ExternalData_1[[#This Row],[Item_key]],GDList,Table_ExternalData_1[[#Headers],[3]])</f>
        <v>0</v>
      </c>
      <c r="I137" s="7">
        <f>SUMIFS(GQList,GIList,Table_ExternalData_1[[#This Row],[Item_key]],GDList,Table_ExternalData_1[[#Headers],[4]])</f>
        <v>0</v>
      </c>
      <c r="J137" s="7">
        <f>SUMIFS(GQList,GIList,Table_ExternalData_1[[#This Row],[Item_key]],GDList,Table_ExternalData_1[[#Headers],[5]])</f>
        <v>0</v>
      </c>
      <c r="K137" s="7">
        <f>SUMIFS(GQList,GIList,Table_ExternalData_1[[#This Row],[Item_key]],GDList,Table_ExternalData_1[[#Headers],[6]])</f>
        <v>0</v>
      </c>
      <c r="L137" s="7">
        <f>SUMIFS(GQList,GIList,Table_ExternalData_1[[#This Row],[Item_key]],GDList,Table_ExternalData_1[[#Headers],[7]])</f>
        <v>0</v>
      </c>
      <c r="M137" s="7">
        <f>SUMIFS(GQList,GIList,Table_ExternalData_1[[#This Row],[Item_key]],GDList,Table_ExternalData_1[[#Headers],[8]])</f>
        <v>0</v>
      </c>
      <c r="N137" s="7">
        <f>SUMIFS(GQList,GIList,Table_ExternalData_1[[#This Row],[Item_key]],GDList,Table_ExternalData_1[[#Headers],[9]])</f>
        <v>0</v>
      </c>
      <c r="O137" s="7">
        <f>SUMIFS(GQList,GIList,Table_ExternalData_1[[#This Row],[Item_key]],GDList,Table_ExternalData_1[[#Headers],[10]])</f>
        <v>0</v>
      </c>
      <c r="P137" s="7">
        <f>SUMIFS(GQList,GIList,Table_ExternalData_1[[#This Row],[Item_key]],GDList,Table_ExternalData_1[[#Headers],[11]])</f>
        <v>0</v>
      </c>
      <c r="Q137" s="7">
        <f>SUMIFS(GQList,GIList,Table_ExternalData_1[[#This Row],[Item_key]],GDList,Table_ExternalData_1[[#Headers],[12]])</f>
        <v>0</v>
      </c>
      <c r="R137" s="7">
        <f>SUMIFS(GQList,GIList,Table_ExternalData_1[[#This Row],[Item_key]],GDList,Table_ExternalData_1[[#Headers],[13]])</f>
        <v>0</v>
      </c>
      <c r="S137" s="7">
        <f>SUMIFS(GQList,GIList,Table_ExternalData_1[[#This Row],[Item_key]],GDList,Table_ExternalData_1[[#Headers],[14]])</f>
        <v>0</v>
      </c>
      <c r="T137" s="7">
        <f>SUMIFS(GQList,GIList,Table_ExternalData_1[[#This Row],[Item_key]],GDList,Table_ExternalData_1[[#Headers],[15]])</f>
        <v>0</v>
      </c>
      <c r="U137" s="7">
        <f>SUMIFS(GQList,GIList,Table_ExternalData_1[[#This Row],[Item_key]],GDList,Table_ExternalData_1[[#Headers],[16]])</f>
        <v>0</v>
      </c>
      <c r="V137" s="7">
        <f>SUMIFS(GQList,GIList,Table_ExternalData_1[[#This Row],[Item_key]],GDList,Table_ExternalData_1[[#Headers],[17]])</f>
        <v>0</v>
      </c>
      <c r="W137" s="7">
        <f>SUMIFS(GQList,GIList,Table_ExternalData_1[[#This Row],[Item_key]],GDList,Table_ExternalData_1[[#Headers],[18]])</f>
        <v>0</v>
      </c>
      <c r="X137" s="7">
        <f>SUMIFS(GQList,GIList,Table_ExternalData_1[[#This Row],[Item_key]],GDList,Table_ExternalData_1[[#Headers],[19]])</f>
        <v>0</v>
      </c>
      <c r="Y137" s="7">
        <f>SUMIFS(GQList,GIList,Table_ExternalData_1[[#This Row],[Item_key]],GDList,Table_ExternalData_1[[#Headers],[20]])</f>
        <v>700</v>
      </c>
      <c r="Z137" s="7">
        <f>SUMIFS(GQList,GIList,Table_ExternalData_1[[#This Row],[Item_key]],GDList,Table_ExternalData_1[[#Headers],[21]])</f>
        <v>0</v>
      </c>
      <c r="AA137" s="7">
        <f>SUMIFS(GQList,GIList,Table_ExternalData_1[[#This Row],[Item_key]],GDList,Table_ExternalData_1[[#Headers],[22]])</f>
        <v>0</v>
      </c>
      <c r="AB137" s="7">
        <f>SUMIFS(GQList,GIList,Table_ExternalData_1[[#This Row],[Item_key]],GDList,Table_ExternalData_1[[#Headers],[23]])</f>
        <v>0</v>
      </c>
      <c r="AC137" s="7">
        <f>SUMIFS(GQList,GIList,Table_ExternalData_1[[#This Row],[Item_key]],GDList,Table_ExternalData_1[[#Headers],[24]])</f>
        <v>0</v>
      </c>
      <c r="AD137" s="7">
        <f>SUMIFS(GQList,GIList,Table_ExternalData_1[[#This Row],[Item_key]],GDList,Table_ExternalData_1[[#Headers],[25]])</f>
        <v>0</v>
      </c>
      <c r="AE137" s="7">
        <f>SUMIFS(GQList,GIList,Table_ExternalData_1[[#This Row],[Item_key]],GDList,Table_ExternalData_1[[#Headers],[26]])</f>
        <v>0</v>
      </c>
      <c r="AF137" s="7">
        <f>SUMIFS(GQList,GIList,Table_ExternalData_1[[#This Row],[Item_key]],GDList,Table_ExternalData_1[[#Headers],[27]])</f>
        <v>0</v>
      </c>
      <c r="AG137" s="7">
        <f>SUMIFS(GQList,GIList,Table_ExternalData_1[[#This Row],[Item_key]],GDList,Table_ExternalData_1[[#Headers],[28]])</f>
        <v>0</v>
      </c>
      <c r="AH137" s="7">
        <f>SUMIFS(GQList,GIList,Table_ExternalData_1[[#This Row],[Item_key]],GDList,Table_ExternalData_1[[#Headers],[29]])</f>
        <v>0</v>
      </c>
      <c r="AI137" s="7">
        <f>SUMIFS(GQList,GIList,Table_ExternalData_1[[#This Row],[Item_key]],GDList,Table_ExternalData_1[[#Headers],[30]])</f>
        <v>0</v>
      </c>
      <c r="AJ137" s="7">
        <f>SUMIFS(GQList,GIList,Table_ExternalData_1[[#This Row],[Item_key]],GDList,Table_ExternalData_1[[#Headers],[31]])</f>
        <v>0</v>
      </c>
      <c r="AK137" s="7">
        <f>SUM(Table_ExternalData_1[[#This Row],[1]:[31]])</f>
        <v>700</v>
      </c>
    </row>
    <row r="138" spans="1:37" ht="24" hidden="1">
      <c r="A138" s="3" t="s">
        <v>1838</v>
      </c>
      <c r="B138" s="3" t="s">
        <v>1744</v>
      </c>
      <c r="C138" s="3" t="s">
        <v>1957</v>
      </c>
      <c r="D138" s="3" t="s">
        <v>1848</v>
      </c>
      <c r="E138" s="6" t="s">
        <v>2021</v>
      </c>
      <c r="F138" s="7">
        <f>SUMIFS(GQList,GIList,Table_ExternalData_1[[#This Row],[Item_key]],GDList,Table_ExternalData_1[[#Headers],[1]])</f>
        <v>0</v>
      </c>
      <c r="G138" s="7">
        <f>SUMIFS(GQList,GIList,Table_ExternalData_1[[#This Row],[Item_key]],GDList,Table_ExternalData_1[[#Headers],[2]])</f>
        <v>0</v>
      </c>
      <c r="H138" s="7">
        <f>SUMIFS(GQList,GIList,Table_ExternalData_1[[#This Row],[Item_key]],GDList,Table_ExternalData_1[[#Headers],[3]])</f>
        <v>0</v>
      </c>
      <c r="I138" s="7">
        <f>SUMIFS(GQList,GIList,Table_ExternalData_1[[#This Row],[Item_key]],GDList,Table_ExternalData_1[[#Headers],[4]])</f>
        <v>0</v>
      </c>
      <c r="J138" s="7">
        <f>SUMIFS(GQList,GIList,Table_ExternalData_1[[#This Row],[Item_key]],GDList,Table_ExternalData_1[[#Headers],[5]])</f>
        <v>0</v>
      </c>
      <c r="K138" s="7">
        <f>SUMIFS(GQList,GIList,Table_ExternalData_1[[#This Row],[Item_key]],GDList,Table_ExternalData_1[[#Headers],[6]])</f>
        <v>2000</v>
      </c>
      <c r="L138" s="7">
        <f>SUMIFS(GQList,GIList,Table_ExternalData_1[[#This Row],[Item_key]],GDList,Table_ExternalData_1[[#Headers],[7]])</f>
        <v>0</v>
      </c>
      <c r="M138" s="7">
        <f>SUMIFS(GQList,GIList,Table_ExternalData_1[[#This Row],[Item_key]],GDList,Table_ExternalData_1[[#Headers],[8]])</f>
        <v>0</v>
      </c>
      <c r="N138" s="7">
        <f>SUMIFS(GQList,GIList,Table_ExternalData_1[[#This Row],[Item_key]],GDList,Table_ExternalData_1[[#Headers],[9]])</f>
        <v>0</v>
      </c>
      <c r="O138" s="7">
        <f>SUMIFS(GQList,GIList,Table_ExternalData_1[[#This Row],[Item_key]],GDList,Table_ExternalData_1[[#Headers],[10]])</f>
        <v>0</v>
      </c>
      <c r="P138" s="7">
        <f>SUMIFS(GQList,GIList,Table_ExternalData_1[[#This Row],[Item_key]],GDList,Table_ExternalData_1[[#Headers],[11]])</f>
        <v>0</v>
      </c>
      <c r="Q138" s="7">
        <f>SUMIFS(GQList,GIList,Table_ExternalData_1[[#This Row],[Item_key]],GDList,Table_ExternalData_1[[#Headers],[12]])</f>
        <v>0</v>
      </c>
      <c r="R138" s="7">
        <f>SUMIFS(GQList,GIList,Table_ExternalData_1[[#This Row],[Item_key]],GDList,Table_ExternalData_1[[#Headers],[13]])</f>
        <v>0</v>
      </c>
      <c r="S138" s="7">
        <f>SUMIFS(GQList,GIList,Table_ExternalData_1[[#This Row],[Item_key]],GDList,Table_ExternalData_1[[#Headers],[14]])</f>
        <v>0</v>
      </c>
      <c r="T138" s="7">
        <f>SUMIFS(GQList,GIList,Table_ExternalData_1[[#This Row],[Item_key]],GDList,Table_ExternalData_1[[#Headers],[15]])</f>
        <v>0</v>
      </c>
      <c r="U138" s="7">
        <f>SUMIFS(GQList,GIList,Table_ExternalData_1[[#This Row],[Item_key]],GDList,Table_ExternalData_1[[#Headers],[16]])</f>
        <v>0</v>
      </c>
      <c r="V138" s="7">
        <f>SUMIFS(GQList,GIList,Table_ExternalData_1[[#This Row],[Item_key]],GDList,Table_ExternalData_1[[#Headers],[17]])</f>
        <v>0</v>
      </c>
      <c r="W138" s="7">
        <f>SUMIFS(GQList,GIList,Table_ExternalData_1[[#This Row],[Item_key]],GDList,Table_ExternalData_1[[#Headers],[18]])</f>
        <v>0</v>
      </c>
      <c r="X138" s="7">
        <f>SUMIFS(GQList,GIList,Table_ExternalData_1[[#This Row],[Item_key]],GDList,Table_ExternalData_1[[#Headers],[19]])</f>
        <v>0</v>
      </c>
      <c r="Y138" s="7">
        <f>SUMIFS(GQList,GIList,Table_ExternalData_1[[#This Row],[Item_key]],GDList,Table_ExternalData_1[[#Headers],[20]])</f>
        <v>0</v>
      </c>
      <c r="Z138" s="7">
        <f>SUMIFS(GQList,GIList,Table_ExternalData_1[[#This Row],[Item_key]],GDList,Table_ExternalData_1[[#Headers],[21]])</f>
        <v>0</v>
      </c>
      <c r="AA138" s="7">
        <f>SUMIFS(GQList,GIList,Table_ExternalData_1[[#This Row],[Item_key]],GDList,Table_ExternalData_1[[#Headers],[22]])</f>
        <v>0</v>
      </c>
      <c r="AB138" s="7">
        <f>SUMIFS(GQList,GIList,Table_ExternalData_1[[#This Row],[Item_key]],GDList,Table_ExternalData_1[[#Headers],[23]])</f>
        <v>0</v>
      </c>
      <c r="AC138" s="7">
        <f>SUMIFS(GQList,GIList,Table_ExternalData_1[[#This Row],[Item_key]],GDList,Table_ExternalData_1[[#Headers],[24]])</f>
        <v>0</v>
      </c>
      <c r="AD138" s="7">
        <f>SUMIFS(GQList,GIList,Table_ExternalData_1[[#This Row],[Item_key]],GDList,Table_ExternalData_1[[#Headers],[25]])</f>
        <v>0</v>
      </c>
      <c r="AE138" s="7">
        <f>SUMIFS(GQList,GIList,Table_ExternalData_1[[#This Row],[Item_key]],GDList,Table_ExternalData_1[[#Headers],[26]])</f>
        <v>0</v>
      </c>
      <c r="AF138" s="7">
        <f>SUMIFS(GQList,GIList,Table_ExternalData_1[[#This Row],[Item_key]],GDList,Table_ExternalData_1[[#Headers],[27]])</f>
        <v>0</v>
      </c>
      <c r="AG138" s="7">
        <f>SUMIFS(GQList,GIList,Table_ExternalData_1[[#This Row],[Item_key]],GDList,Table_ExternalData_1[[#Headers],[28]])</f>
        <v>0</v>
      </c>
      <c r="AH138" s="7">
        <f>SUMIFS(GQList,GIList,Table_ExternalData_1[[#This Row],[Item_key]],GDList,Table_ExternalData_1[[#Headers],[29]])</f>
        <v>0</v>
      </c>
      <c r="AI138" s="7">
        <f>SUMIFS(GQList,GIList,Table_ExternalData_1[[#This Row],[Item_key]],GDList,Table_ExternalData_1[[#Headers],[30]])</f>
        <v>0</v>
      </c>
      <c r="AJ138" s="7">
        <f>SUMIFS(GQList,GIList,Table_ExternalData_1[[#This Row],[Item_key]],GDList,Table_ExternalData_1[[#Headers],[31]])</f>
        <v>0</v>
      </c>
      <c r="AK138" s="7">
        <f>SUM(Table_ExternalData_1[[#This Row],[1]:[31]])</f>
        <v>2000</v>
      </c>
    </row>
    <row r="139" spans="1:37" ht="24" hidden="1">
      <c r="A139" s="3" t="s">
        <v>1838</v>
      </c>
      <c r="B139" s="3" t="s">
        <v>1812</v>
      </c>
      <c r="C139" s="3" t="s">
        <v>1958</v>
      </c>
      <c r="D139" s="3" t="s">
        <v>1916</v>
      </c>
      <c r="E139" s="6" t="s">
        <v>2021</v>
      </c>
      <c r="F139" s="7">
        <f>SUMIFS(GQList,GIList,Table_ExternalData_1[[#This Row],[Item_key]],GDList,Table_ExternalData_1[[#Headers],[1]])</f>
        <v>0</v>
      </c>
      <c r="G139" s="7">
        <f>SUMIFS(GQList,GIList,Table_ExternalData_1[[#This Row],[Item_key]],GDList,Table_ExternalData_1[[#Headers],[2]])</f>
        <v>0</v>
      </c>
      <c r="H139" s="7">
        <f>SUMIFS(GQList,GIList,Table_ExternalData_1[[#This Row],[Item_key]],GDList,Table_ExternalData_1[[#Headers],[3]])</f>
        <v>0</v>
      </c>
      <c r="I139" s="7">
        <f>SUMIFS(GQList,GIList,Table_ExternalData_1[[#This Row],[Item_key]],GDList,Table_ExternalData_1[[#Headers],[4]])</f>
        <v>0</v>
      </c>
      <c r="J139" s="7">
        <f>SUMIFS(GQList,GIList,Table_ExternalData_1[[#This Row],[Item_key]],GDList,Table_ExternalData_1[[#Headers],[5]])</f>
        <v>0</v>
      </c>
      <c r="K139" s="7">
        <f>SUMIFS(GQList,GIList,Table_ExternalData_1[[#This Row],[Item_key]],GDList,Table_ExternalData_1[[#Headers],[6]])</f>
        <v>0</v>
      </c>
      <c r="L139" s="7">
        <f>SUMIFS(GQList,GIList,Table_ExternalData_1[[#This Row],[Item_key]],GDList,Table_ExternalData_1[[#Headers],[7]])</f>
        <v>0</v>
      </c>
      <c r="M139" s="7">
        <f>SUMIFS(GQList,GIList,Table_ExternalData_1[[#This Row],[Item_key]],GDList,Table_ExternalData_1[[#Headers],[8]])</f>
        <v>0</v>
      </c>
      <c r="N139" s="7">
        <f>SUMIFS(GQList,GIList,Table_ExternalData_1[[#This Row],[Item_key]],GDList,Table_ExternalData_1[[#Headers],[9]])</f>
        <v>0</v>
      </c>
      <c r="O139" s="7">
        <f>SUMIFS(GQList,GIList,Table_ExternalData_1[[#This Row],[Item_key]],GDList,Table_ExternalData_1[[#Headers],[10]])</f>
        <v>0</v>
      </c>
      <c r="P139" s="7">
        <f>SUMIFS(GQList,GIList,Table_ExternalData_1[[#This Row],[Item_key]],GDList,Table_ExternalData_1[[#Headers],[11]])</f>
        <v>0</v>
      </c>
      <c r="Q139" s="7">
        <f>SUMIFS(GQList,GIList,Table_ExternalData_1[[#This Row],[Item_key]],GDList,Table_ExternalData_1[[#Headers],[12]])</f>
        <v>0</v>
      </c>
      <c r="R139" s="7">
        <f>SUMIFS(GQList,GIList,Table_ExternalData_1[[#This Row],[Item_key]],GDList,Table_ExternalData_1[[#Headers],[13]])</f>
        <v>0</v>
      </c>
      <c r="S139" s="7">
        <f>SUMIFS(GQList,GIList,Table_ExternalData_1[[#This Row],[Item_key]],GDList,Table_ExternalData_1[[#Headers],[14]])</f>
        <v>0</v>
      </c>
      <c r="T139" s="7">
        <f>SUMIFS(GQList,GIList,Table_ExternalData_1[[#This Row],[Item_key]],GDList,Table_ExternalData_1[[#Headers],[15]])</f>
        <v>0</v>
      </c>
      <c r="U139" s="7">
        <f>SUMIFS(GQList,GIList,Table_ExternalData_1[[#This Row],[Item_key]],GDList,Table_ExternalData_1[[#Headers],[16]])</f>
        <v>0</v>
      </c>
      <c r="V139" s="7">
        <f>SUMIFS(GQList,GIList,Table_ExternalData_1[[#This Row],[Item_key]],GDList,Table_ExternalData_1[[#Headers],[17]])</f>
        <v>0</v>
      </c>
      <c r="W139" s="7">
        <f>SUMIFS(GQList,GIList,Table_ExternalData_1[[#This Row],[Item_key]],GDList,Table_ExternalData_1[[#Headers],[18]])</f>
        <v>0</v>
      </c>
      <c r="X139" s="7">
        <f>SUMIFS(GQList,GIList,Table_ExternalData_1[[#This Row],[Item_key]],GDList,Table_ExternalData_1[[#Headers],[19]])</f>
        <v>0</v>
      </c>
      <c r="Y139" s="7">
        <f>SUMIFS(GQList,GIList,Table_ExternalData_1[[#This Row],[Item_key]],GDList,Table_ExternalData_1[[#Headers],[20]])</f>
        <v>700</v>
      </c>
      <c r="Z139" s="7">
        <f>SUMIFS(GQList,GIList,Table_ExternalData_1[[#This Row],[Item_key]],GDList,Table_ExternalData_1[[#Headers],[21]])</f>
        <v>0</v>
      </c>
      <c r="AA139" s="7">
        <f>SUMIFS(GQList,GIList,Table_ExternalData_1[[#This Row],[Item_key]],GDList,Table_ExternalData_1[[#Headers],[22]])</f>
        <v>0</v>
      </c>
      <c r="AB139" s="7">
        <f>SUMIFS(GQList,GIList,Table_ExternalData_1[[#This Row],[Item_key]],GDList,Table_ExternalData_1[[#Headers],[23]])</f>
        <v>0</v>
      </c>
      <c r="AC139" s="7">
        <f>SUMIFS(GQList,GIList,Table_ExternalData_1[[#This Row],[Item_key]],GDList,Table_ExternalData_1[[#Headers],[24]])</f>
        <v>0</v>
      </c>
      <c r="AD139" s="7">
        <f>SUMIFS(GQList,GIList,Table_ExternalData_1[[#This Row],[Item_key]],GDList,Table_ExternalData_1[[#Headers],[25]])</f>
        <v>0</v>
      </c>
      <c r="AE139" s="7">
        <f>SUMIFS(GQList,GIList,Table_ExternalData_1[[#This Row],[Item_key]],GDList,Table_ExternalData_1[[#Headers],[26]])</f>
        <v>0</v>
      </c>
      <c r="AF139" s="7">
        <f>SUMIFS(GQList,GIList,Table_ExternalData_1[[#This Row],[Item_key]],GDList,Table_ExternalData_1[[#Headers],[27]])</f>
        <v>0</v>
      </c>
      <c r="AG139" s="7">
        <f>SUMIFS(GQList,GIList,Table_ExternalData_1[[#This Row],[Item_key]],GDList,Table_ExternalData_1[[#Headers],[28]])</f>
        <v>0</v>
      </c>
      <c r="AH139" s="7">
        <f>SUMIFS(GQList,GIList,Table_ExternalData_1[[#This Row],[Item_key]],GDList,Table_ExternalData_1[[#Headers],[29]])</f>
        <v>0</v>
      </c>
      <c r="AI139" s="7">
        <f>SUMIFS(GQList,GIList,Table_ExternalData_1[[#This Row],[Item_key]],GDList,Table_ExternalData_1[[#Headers],[30]])</f>
        <v>0</v>
      </c>
      <c r="AJ139" s="7">
        <f>SUMIFS(GQList,GIList,Table_ExternalData_1[[#This Row],[Item_key]],GDList,Table_ExternalData_1[[#Headers],[31]])</f>
        <v>0</v>
      </c>
      <c r="AK139" s="7">
        <f>SUM(Table_ExternalData_1[[#This Row],[1]:[31]])</f>
        <v>700</v>
      </c>
    </row>
    <row r="140" spans="1:37" ht="36" hidden="1">
      <c r="A140" s="3" t="s">
        <v>1838</v>
      </c>
      <c r="B140" s="3" t="s">
        <v>1813</v>
      </c>
      <c r="C140" s="3" t="s">
        <v>1959</v>
      </c>
      <c r="D140" s="3" t="s">
        <v>1960</v>
      </c>
      <c r="E140" s="6" t="s">
        <v>2021</v>
      </c>
      <c r="F140" s="7">
        <f>SUMIFS(GQList,GIList,Table_ExternalData_1[[#This Row],[Item_key]],GDList,Table_ExternalData_1[[#Headers],[1]])</f>
        <v>0</v>
      </c>
      <c r="G140" s="7">
        <f>SUMIFS(GQList,GIList,Table_ExternalData_1[[#This Row],[Item_key]],GDList,Table_ExternalData_1[[#Headers],[2]])</f>
        <v>0</v>
      </c>
      <c r="H140" s="7">
        <f>SUMIFS(GQList,GIList,Table_ExternalData_1[[#This Row],[Item_key]],GDList,Table_ExternalData_1[[#Headers],[3]])</f>
        <v>0</v>
      </c>
      <c r="I140" s="7">
        <f>SUMIFS(GQList,GIList,Table_ExternalData_1[[#This Row],[Item_key]],GDList,Table_ExternalData_1[[#Headers],[4]])</f>
        <v>0</v>
      </c>
      <c r="J140" s="7">
        <f>SUMIFS(GQList,GIList,Table_ExternalData_1[[#This Row],[Item_key]],GDList,Table_ExternalData_1[[#Headers],[5]])</f>
        <v>0</v>
      </c>
      <c r="K140" s="7">
        <f>SUMIFS(GQList,GIList,Table_ExternalData_1[[#This Row],[Item_key]],GDList,Table_ExternalData_1[[#Headers],[6]])</f>
        <v>0</v>
      </c>
      <c r="L140" s="7">
        <f>SUMIFS(GQList,GIList,Table_ExternalData_1[[#This Row],[Item_key]],GDList,Table_ExternalData_1[[#Headers],[7]])</f>
        <v>0</v>
      </c>
      <c r="M140" s="7">
        <f>SUMIFS(GQList,GIList,Table_ExternalData_1[[#This Row],[Item_key]],GDList,Table_ExternalData_1[[#Headers],[8]])</f>
        <v>0</v>
      </c>
      <c r="N140" s="7">
        <f>SUMIFS(GQList,GIList,Table_ExternalData_1[[#This Row],[Item_key]],GDList,Table_ExternalData_1[[#Headers],[9]])</f>
        <v>0</v>
      </c>
      <c r="O140" s="7">
        <f>SUMIFS(GQList,GIList,Table_ExternalData_1[[#This Row],[Item_key]],GDList,Table_ExternalData_1[[#Headers],[10]])</f>
        <v>0</v>
      </c>
      <c r="P140" s="7">
        <f>SUMIFS(GQList,GIList,Table_ExternalData_1[[#This Row],[Item_key]],GDList,Table_ExternalData_1[[#Headers],[11]])</f>
        <v>0</v>
      </c>
      <c r="Q140" s="7">
        <f>SUMIFS(GQList,GIList,Table_ExternalData_1[[#This Row],[Item_key]],GDList,Table_ExternalData_1[[#Headers],[12]])</f>
        <v>0</v>
      </c>
      <c r="R140" s="7">
        <f>SUMIFS(GQList,GIList,Table_ExternalData_1[[#This Row],[Item_key]],GDList,Table_ExternalData_1[[#Headers],[13]])</f>
        <v>0</v>
      </c>
      <c r="S140" s="7">
        <f>SUMIFS(GQList,GIList,Table_ExternalData_1[[#This Row],[Item_key]],GDList,Table_ExternalData_1[[#Headers],[14]])</f>
        <v>0</v>
      </c>
      <c r="T140" s="7">
        <f>SUMIFS(GQList,GIList,Table_ExternalData_1[[#This Row],[Item_key]],GDList,Table_ExternalData_1[[#Headers],[15]])</f>
        <v>0</v>
      </c>
      <c r="U140" s="7">
        <f>SUMIFS(GQList,GIList,Table_ExternalData_1[[#This Row],[Item_key]],GDList,Table_ExternalData_1[[#Headers],[16]])</f>
        <v>0</v>
      </c>
      <c r="V140" s="7">
        <f>SUMIFS(GQList,GIList,Table_ExternalData_1[[#This Row],[Item_key]],GDList,Table_ExternalData_1[[#Headers],[17]])</f>
        <v>0</v>
      </c>
      <c r="W140" s="7">
        <f>SUMIFS(GQList,GIList,Table_ExternalData_1[[#This Row],[Item_key]],GDList,Table_ExternalData_1[[#Headers],[18]])</f>
        <v>0</v>
      </c>
      <c r="X140" s="7">
        <f>SUMIFS(GQList,GIList,Table_ExternalData_1[[#This Row],[Item_key]],GDList,Table_ExternalData_1[[#Headers],[19]])</f>
        <v>0</v>
      </c>
      <c r="Y140" s="7">
        <f>SUMIFS(GQList,GIList,Table_ExternalData_1[[#This Row],[Item_key]],GDList,Table_ExternalData_1[[#Headers],[20]])</f>
        <v>600</v>
      </c>
      <c r="Z140" s="7">
        <f>SUMIFS(GQList,GIList,Table_ExternalData_1[[#This Row],[Item_key]],GDList,Table_ExternalData_1[[#Headers],[21]])</f>
        <v>0</v>
      </c>
      <c r="AA140" s="7">
        <f>SUMIFS(GQList,GIList,Table_ExternalData_1[[#This Row],[Item_key]],GDList,Table_ExternalData_1[[#Headers],[22]])</f>
        <v>0</v>
      </c>
      <c r="AB140" s="7">
        <f>SUMIFS(GQList,GIList,Table_ExternalData_1[[#This Row],[Item_key]],GDList,Table_ExternalData_1[[#Headers],[23]])</f>
        <v>0</v>
      </c>
      <c r="AC140" s="7">
        <f>SUMIFS(GQList,GIList,Table_ExternalData_1[[#This Row],[Item_key]],GDList,Table_ExternalData_1[[#Headers],[24]])</f>
        <v>0</v>
      </c>
      <c r="AD140" s="7">
        <f>SUMIFS(GQList,GIList,Table_ExternalData_1[[#This Row],[Item_key]],GDList,Table_ExternalData_1[[#Headers],[25]])</f>
        <v>0</v>
      </c>
      <c r="AE140" s="7">
        <f>SUMIFS(GQList,GIList,Table_ExternalData_1[[#This Row],[Item_key]],GDList,Table_ExternalData_1[[#Headers],[26]])</f>
        <v>0</v>
      </c>
      <c r="AF140" s="7">
        <f>SUMIFS(GQList,GIList,Table_ExternalData_1[[#This Row],[Item_key]],GDList,Table_ExternalData_1[[#Headers],[27]])</f>
        <v>0</v>
      </c>
      <c r="AG140" s="7">
        <f>SUMIFS(GQList,GIList,Table_ExternalData_1[[#This Row],[Item_key]],GDList,Table_ExternalData_1[[#Headers],[28]])</f>
        <v>0</v>
      </c>
      <c r="AH140" s="7">
        <f>SUMIFS(GQList,GIList,Table_ExternalData_1[[#This Row],[Item_key]],GDList,Table_ExternalData_1[[#Headers],[29]])</f>
        <v>0</v>
      </c>
      <c r="AI140" s="7">
        <f>SUMIFS(GQList,GIList,Table_ExternalData_1[[#This Row],[Item_key]],GDList,Table_ExternalData_1[[#Headers],[30]])</f>
        <v>0</v>
      </c>
      <c r="AJ140" s="7">
        <f>SUMIFS(GQList,GIList,Table_ExternalData_1[[#This Row],[Item_key]],GDList,Table_ExternalData_1[[#Headers],[31]])</f>
        <v>0</v>
      </c>
      <c r="AK140" s="7">
        <f>SUM(Table_ExternalData_1[[#This Row],[1]:[31]])</f>
        <v>600</v>
      </c>
    </row>
    <row r="141" spans="1:37" ht="24" hidden="1">
      <c r="A141" s="3" t="s">
        <v>1838</v>
      </c>
      <c r="B141" s="3" t="s">
        <v>1814</v>
      </c>
      <c r="C141" s="3" t="s">
        <v>1961</v>
      </c>
      <c r="D141" s="3" t="s">
        <v>1962</v>
      </c>
      <c r="E141" s="6" t="s">
        <v>2021</v>
      </c>
      <c r="F141" s="7">
        <f>SUMIFS(GQList,GIList,Table_ExternalData_1[[#This Row],[Item_key]],GDList,Table_ExternalData_1[[#Headers],[1]])</f>
        <v>0</v>
      </c>
      <c r="G141" s="7">
        <f>SUMIFS(GQList,GIList,Table_ExternalData_1[[#This Row],[Item_key]],GDList,Table_ExternalData_1[[#Headers],[2]])</f>
        <v>0</v>
      </c>
      <c r="H141" s="7">
        <f>SUMIFS(GQList,GIList,Table_ExternalData_1[[#This Row],[Item_key]],GDList,Table_ExternalData_1[[#Headers],[3]])</f>
        <v>0</v>
      </c>
      <c r="I141" s="7">
        <f>SUMIFS(GQList,GIList,Table_ExternalData_1[[#This Row],[Item_key]],GDList,Table_ExternalData_1[[#Headers],[4]])</f>
        <v>0</v>
      </c>
      <c r="J141" s="7">
        <f>SUMIFS(GQList,GIList,Table_ExternalData_1[[#This Row],[Item_key]],GDList,Table_ExternalData_1[[#Headers],[5]])</f>
        <v>0</v>
      </c>
      <c r="K141" s="7">
        <f>SUMIFS(GQList,GIList,Table_ExternalData_1[[#This Row],[Item_key]],GDList,Table_ExternalData_1[[#Headers],[6]])</f>
        <v>0</v>
      </c>
      <c r="L141" s="7">
        <f>SUMIFS(GQList,GIList,Table_ExternalData_1[[#This Row],[Item_key]],GDList,Table_ExternalData_1[[#Headers],[7]])</f>
        <v>0</v>
      </c>
      <c r="M141" s="7">
        <f>SUMIFS(GQList,GIList,Table_ExternalData_1[[#This Row],[Item_key]],GDList,Table_ExternalData_1[[#Headers],[8]])</f>
        <v>0</v>
      </c>
      <c r="N141" s="7">
        <f>SUMIFS(GQList,GIList,Table_ExternalData_1[[#This Row],[Item_key]],GDList,Table_ExternalData_1[[#Headers],[9]])</f>
        <v>0</v>
      </c>
      <c r="O141" s="7">
        <f>SUMIFS(GQList,GIList,Table_ExternalData_1[[#This Row],[Item_key]],GDList,Table_ExternalData_1[[#Headers],[10]])</f>
        <v>0</v>
      </c>
      <c r="P141" s="7">
        <f>SUMIFS(GQList,GIList,Table_ExternalData_1[[#This Row],[Item_key]],GDList,Table_ExternalData_1[[#Headers],[11]])</f>
        <v>0</v>
      </c>
      <c r="Q141" s="7">
        <f>SUMIFS(GQList,GIList,Table_ExternalData_1[[#This Row],[Item_key]],GDList,Table_ExternalData_1[[#Headers],[12]])</f>
        <v>0</v>
      </c>
      <c r="R141" s="7">
        <f>SUMIFS(GQList,GIList,Table_ExternalData_1[[#This Row],[Item_key]],GDList,Table_ExternalData_1[[#Headers],[13]])</f>
        <v>0</v>
      </c>
      <c r="S141" s="7">
        <f>SUMIFS(GQList,GIList,Table_ExternalData_1[[#This Row],[Item_key]],GDList,Table_ExternalData_1[[#Headers],[14]])</f>
        <v>0</v>
      </c>
      <c r="T141" s="7">
        <f>SUMIFS(GQList,GIList,Table_ExternalData_1[[#This Row],[Item_key]],GDList,Table_ExternalData_1[[#Headers],[15]])</f>
        <v>0</v>
      </c>
      <c r="U141" s="7">
        <f>SUMIFS(GQList,GIList,Table_ExternalData_1[[#This Row],[Item_key]],GDList,Table_ExternalData_1[[#Headers],[16]])</f>
        <v>0</v>
      </c>
      <c r="V141" s="7">
        <f>SUMIFS(GQList,GIList,Table_ExternalData_1[[#This Row],[Item_key]],GDList,Table_ExternalData_1[[#Headers],[17]])</f>
        <v>0</v>
      </c>
      <c r="W141" s="7">
        <f>SUMIFS(GQList,GIList,Table_ExternalData_1[[#This Row],[Item_key]],GDList,Table_ExternalData_1[[#Headers],[18]])</f>
        <v>0</v>
      </c>
      <c r="X141" s="7">
        <f>SUMIFS(GQList,GIList,Table_ExternalData_1[[#This Row],[Item_key]],GDList,Table_ExternalData_1[[#Headers],[19]])</f>
        <v>0</v>
      </c>
      <c r="Y141" s="7">
        <f>SUMIFS(GQList,GIList,Table_ExternalData_1[[#This Row],[Item_key]],GDList,Table_ExternalData_1[[#Headers],[20]])</f>
        <v>500</v>
      </c>
      <c r="Z141" s="7">
        <f>SUMIFS(GQList,GIList,Table_ExternalData_1[[#This Row],[Item_key]],GDList,Table_ExternalData_1[[#Headers],[21]])</f>
        <v>0</v>
      </c>
      <c r="AA141" s="7">
        <f>SUMIFS(GQList,GIList,Table_ExternalData_1[[#This Row],[Item_key]],GDList,Table_ExternalData_1[[#Headers],[22]])</f>
        <v>0</v>
      </c>
      <c r="AB141" s="7">
        <f>SUMIFS(GQList,GIList,Table_ExternalData_1[[#This Row],[Item_key]],GDList,Table_ExternalData_1[[#Headers],[23]])</f>
        <v>0</v>
      </c>
      <c r="AC141" s="7">
        <f>SUMIFS(GQList,GIList,Table_ExternalData_1[[#This Row],[Item_key]],GDList,Table_ExternalData_1[[#Headers],[24]])</f>
        <v>0</v>
      </c>
      <c r="AD141" s="7">
        <f>SUMIFS(GQList,GIList,Table_ExternalData_1[[#This Row],[Item_key]],GDList,Table_ExternalData_1[[#Headers],[25]])</f>
        <v>0</v>
      </c>
      <c r="AE141" s="7">
        <f>SUMIFS(GQList,GIList,Table_ExternalData_1[[#This Row],[Item_key]],GDList,Table_ExternalData_1[[#Headers],[26]])</f>
        <v>0</v>
      </c>
      <c r="AF141" s="7">
        <f>SUMIFS(GQList,GIList,Table_ExternalData_1[[#This Row],[Item_key]],GDList,Table_ExternalData_1[[#Headers],[27]])</f>
        <v>0</v>
      </c>
      <c r="AG141" s="7">
        <f>SUMIFS(GQList,GIList,Table_ExternalData_1[[#This Row],[Item_key]],GDList,Table_ExternalData_1[[#Headers],[28]])</f>
        <v>0</v>
      </c>
      <c r="AH141" s="7">
        <f>SUMIFS(GQList,GIList,Table_ExternalData_1[[#This Row],[Item_key]],GDList,Table_ExternalData_1[[#Headers],[29]])</f>
        <v>0</v>
      </c>
      <c r="AI141" s="7">
        <f>SUMIFS(GQList,GIList,Table_ExternalData_1[[#This Row],[Item_key]],GDList,Table_ExternalData_1[[#Headers],[30]])</f>
        <v>0</v>
      </c>
      <c r="AJ141" s="7">
        <f>SUMIFS(GQList,GIList,Table_ExternalData_1[[#This Row],[Item_key]],GDList,Table_ExternalData_1[[#Headers],[31]])</f>
        <v>0</v>
      </c>
      <c r="AK141" s="7">
        <f>SUM(Table_ExternalData_1[[#This Row],[1]:[31]])</f>
        <v>500</v>
      </c>
    </row>
    <row r="142" spans="1:37" ht="24" hidden="1">
      <c r="A142" s="3" t="s">
        <v>1838</v>
      </c>
      <c r="B142" s="3" t="s">
        <v>1815</v>
      </c>
      <c r="C142" s="3" t="s">
        <v>1963</v>
      </c>
      <c r="D142" s="3" t="s">
        <v>1964</v>
      </c>
      <c r="E142" s="6" t="s">
        <v>2021</v>
      </c>
      <c r="F142" s="7">
        <f>SUMIFS(GQList,GIList,Table_ExternalData_1[[#This Row],[Item_key]],GDList,Table_ExternalData_1[[#Headers],[1]])</f>
        <v>0</v>
      </c>
      <c r="G142" s="7">
        <f>SUMIFS(GQList,GIList,Table_ExternalData_1[[#This Row],[Item_key]],GDList,Table_ExternalData_1[[#Headers],[2]])</f>
        <v>0</v>
      </c>
      <c r="H142" s="7">
        <f>SUMIFS(GQList,GIList,Table_ExternalData_1[[#This Row],[Item_key]],GDList,Table_ExternalData_1[[#Headers],[3]])</f>
        <v>0</v>
      </c>
      <c r="I142" s="7">
        <f>SUMIFS(GQList,GIList,Table_ExternalData_1[[#This Row],[Item_key]],GDList,Table_ExternalData_1[[#Headers],[4]])</f>
        <v>0</v>
      </c>
      <c r="J142" s="7">
        <f>SUMIFS(GQList,GIList,Table_ExternalData_1[[#This Row],[Item_key]],GDList,Table_ExternalData_1[[#Headers],[5]])</f>
        <v>0</v>
      </c>
      <c r="K142" s="7">
        <f>SUMIFS(GQList,GIList,Table_ExternalData_1[[#This Row],[Item_key]],GDList,Table_ExternalData_1[[#Headers],[6]])</f>
        <v>0</v>
      </c>
      <c r="L142" s="7">
        <f>SUMIFS(GQList,GIList,Table_ExternalData_1[[#This Row],[Item_key]],GDList,Table_ExternalData_1[[#Headers],[7]])</f>
        <v>0</v>
      </c>
      <c r="M142" s="7">
        <f>SUMIFS(GQList,GIList,Table_ExternalData_1[[#This Row],[Item_key]],GDList,Table_ExternalData_1[[#Headers],[8]])</f>
        <v>0</v>
      </c>
      <c r="N142" s="7">
        <f>SUMIFS(GQList,GIList,Table_ExternalData_1[[#This Row],[Item_key]],GDList,Table_ExternalData_1[[#Headers],[9]])</f>
        <v>0</v>
      </c>
      <c r="O142" s="7">
        <f>SUMIFS(GQList,GIList,Table_ExternalData_1[[#This Row],[Item_key]],GDList,Table_ExternalData_1[[#Headers],[10]])</f>
        <v>0</v>
      </c>
      <c r="P142" s="7">
        <f>SUMIFS(GQList,GIList,Table_ExternalData_1[[#This Row],[Item_key]],GDList,Table_ExternalData_1[[#Headers],[11]])</f>
        <v>0</v>
      </c>
      <c r="Q142" s="7">
        <f>SUMIFS(GQList,GIList,Table_ExternalData_1[[#This Row],[Item_key]],GDList,Table_ExternalData_1[[#Headers],[12]])</f>
        <v>0</v>
      </c>
      <c r="R142" s="7">
        <f>SUMIFS(GQList,GIList,Table_ExternalData_1[[#This Row],[Item_key]],GDList,Table_ExternalData_1[[#Headers],[13]])</f>
        <v>0</v>
      </c>
      <c r="S142" s="7">
        <f>SUMIFS(GQList,GIList,Table_ExternalData_1[[#This Row],[Item_key]],GDList,Table_ExternalData_1[[#Headers],[14]])</f>
        <v>0</v>
      </c>
      <c r="T142" s="7">
        <f>SUMIFS(GQList,GIList,Table_ExternalData_1[[#This Row],[Item_key]],GDList,Table_ExternalData_1[[#Headers],[15]])</f>
        <v>0</v>
      </c>
      <c r="U142" s="7">
        <f>SUMIFS(GQList,GIList,Table_ExternalData_1[[#This Row],[Item_key]],GDList,Table_ExternalData_1[[#Headers],[16]])</f>
        <v>0</v>
      </c>
      <c r="V142" s="7">
        <f>SUMIFS(GQList,GIList,Table_ExternalData_1[[#This Row],[Item_key]],GDList,Table_ExternalData_1[[#Headers],[17]])</f>
        <v>0</v>
      </c>
      <c r="W142" s="7">
        <f>SUMIFS(GQList,GIList,Table_ExternalData_1[[#This Row],[Item_key]],GDList,Table_ExternalData_1[[#Headers],[18]])</f>
        <v>0</v>
      </c>
      <c r="X142" s="7">
        <f>SUMIFS(GQList,GIList,Table_ExternalData_1[[#This Row],[Item_key]],GDList,Table_ExternalData_1[[#Headers],[19]])</f>
        <v>0</v>
      </c>
      <c r="Y142" s="7">
        <f>SUMIFS(GQList,GIList,Table_ExternalData_1[[#This Row],[Item_key]],GDList,Table_ExternalData_1[[#Headers],[20]])</f>
        <v>800</v>
      </c>
      <c r="Z142" s="7">
        <f>SUMIFS(GQList,GIList,Table_ExternalData_1[[#This Row],[Item_key]],GDList,Table_ExternalData_1[[#Headers],[21]])</f>
        <v>0</v>
      </c>
      <c r="AA142" s="7">
        <f>SUMIFS(GQList,GIList,Table_ExternalData_1[[#This Row],[Item_key]],GDList,Table_ExternalData_1[[#Headers],[22]])</f>
        <v>0</v>
      </c>
      <c r="AB142" s="7">
        <f>SUMIFS(GQList,GIList,Table_ExternalData_1[[#This Row],[Item_key]],GDList,Table_ExternalData_1[[#Headers],[23]])</f>
        <v>0</v>
      </c>
      <c r="AC142" s="7">
        <f>SUMIFS(GQList,GIList,Table_ExternalData_1[[#This Row],[Item_key]],GDList,Table_ExternalData_1[[#Headers],[24]])</f>
        <v>0</v>
      </c>
      <c r="AD142" s="7">
        <f>SUMIFS(GQList,GIList,Table_ExternalData_1[[#This Row],[Item_key]],GDList,Table_ExternalData_1[[#Headers],[25]])</f>
        <v>0</v>
      </c>
      <c r="AE142" s="7">
        <f>SUMIFS(GQList,GIList,Table_ExternalData_1[[#This Row],[Item_key]],GDList,Table_ExternalData_1[[#Headers],[26]])</f>
        <v>0</v>
      </c>
      <c r="AF142" s="7">
        <f>SUMIFS(GQList,GIList,Table_ExternalData_1[[#This Row],[Item_key]],GDList,Table_ExternalData_1[[#Headers],[27]])</f>
        <v>0</v>
      </c>
      <c r="AG142" s="7">
        <f>SUMIFS(GQList,GIList,Table_ExternalData_1[[#This Row],[Item_key]],GDList,Table_ExternalData_1[[#Headers],[28]])</f>
        <v>0</v>
      </c>
      <c r="AH142" s="7">
        <f>SUMIFS(GQList,GIList,Table_ExternalData_1[[#This Row],[Item_key]],GDList,Table_ExternalData_1[[#Headers],[29]])</f>
        <v>0</v>
      </c>
      <c r="AI142" s="7">
        <f>SUMIFS(GQList,GIList,Table_ExternalData_1[[#This Row],[Item_key]],GDList,Table_ExternalData_1[[#Headers],[30]])</f>
        <v>0</v>
      </c>
      <c r="AJ142" s="7">
        <f>SUMIFS(GQList,GIList,Table_ExternalData_1[[#This Row],[Item_key]],GDList,Table_ExternalData_1[[#Headers],[31]])</f>
        <v>0</v>
      </c>
      <c r="AK142" s="7">
        <f>SUM(Table_ExternalData_1[[#This Row],[1]:[31]])</f>
        <v>800</v>
      </c>
    </row>
    <row r="143" spans="1:37" ht="24" hidden="1">
      <c r="A143" s="3" t="s">
        <v>1838</v>
      </c>
      <c r="B143" s="3" t="s">
        <v>1746</v>
      </c>
      <c r="C143" s="3" t="s">
        <v>1965</v>
      </c>
      <c r="D143" s="3" t="s">
        <v>1966</v>
      </c>
      <c r="E143" s="6" t="s">
        <v>2021</v>
      </c>
      <c r="F143" s="7">
        <f>SUMIFS(GQList,GIList,Table_ExternalData_1[[#This Row],[Item_key]],GDList,Table_ExternalData_1[[#Headers],[1]])</f>
        <v>0</v>
      </c>
      <c r="G143" s="7">
        <f>SUMIFS(GQList,GIList,Table_ExternalData_1[[#This Row],[Item_key]],GDList,Table_ExternalData_1[[#Headers],[2]])</f>
        <v>0</v>
      </c>
      <c r="H143" s="7">
        <f>SUMIFS(GQList,GIList,Table_ExternalData_1[[#This Row],[Item_key]],GDList,Table_ExternalData_1[[#Headers],[3]])</f>
        <v>0</v>
      </c>
      <c r="I143" s="7">
        <f>SUMIFS(GQList,GIList,Table_ExternalData_1[[#This Row],[Item_key]],GDList,Table_ExternalData_1[[#Headers],[4]])</f>
        <v>0</v>
      </c>
      <c r="J143" s="7">
        <f>SUMIFS(GQList,GIList,Table_ExternalData_1[[#This Row],[Item_key]],GDList,Table_ExternalData_1[[#Headers],[5]])</f>
        <v>0</v>
      </c>
      <c r="K143" s="7">
        <f>SUMIFS(GQList,GIList,Table_ExternalData_1[[#This Row],[Item_key]],GDList,Table_ExternalData_1[[#Headers],[6]])</f>
        <v>0</v>
      </c>
      <c r="L143" s="7">
        <f>SUMIFS(GQList,GIList,Table_ExternalData_1[[#This Row],[Item_key]],GDList,Table_ExternalData_1[[#Headers],[7]])</f>
        <v>3000</v>
      </c>
      <c r="M143" s="7">
        <f>SUMIFS(GQList,GIList,Table_ExternalData_1[[#This Row],[Item_key]],GDList,Table_ExternalData_1[[#Headers],[8]])</f>
        <v>0</v>
      </c>
      <c r="N143" s="7">
        <f>SUMIFS(GQList,GIList,Table_ExternalData_1[[#This Row],[Item_key]],GDList,Table_ExternalData_1[[#Headers],[9]])</f>
        <v>0</v>
      </c>
      <c r="O143" s="7">
        <f>SUMIFS(GQList,GIList,Table_ExternalData_1[[#This Row],[Item_key]],GDList,Table_ExternalData_1[[#Headers],[10]])</f>
        <v>0</v>
      </c>
      <c r="P143" s="7">
        <f>SUMIFS(GQList,GIList,Table_ExternalData_1[[#This Row],[Item_key]],GDList,Table_ExternalData_1[[#Headers],[11]])</f>
        <v>0</v>
      </c>
      <c r="Q143" s="7">
        <f>SUMIFS(GQList,GIList,Table_ExternalData_1[[#This Row],[Item_key]],GDList,Table_ExternalData_1[[#Headers],[12]])</f>
        <v>0</v>
      </c>
      <c r="R143" s="7">
        <f>SUMIFS(GQList,GIList,Table_ExternalData_1[[#This Row],[Item_key]],GDList,Table_ExternalData_1[[#Headers],[13]])</f>
        <v>0</v>
      </c>
      <c r="S143" s="7">
        <f>SUMIFS(GQList,GIList,Table_ExternalData_1[[#This Row],[Item_key]],GDList,Table_ExternalData_1[[#Headers],[14]])</f>
        <v>0</v>
      </c>
      <c r="T143" s="7">
        <f>SUMIFS(GQList,GIList,Table_ExternalData_1[[#This Row],[Item_key]],GDList,Table_ExternalData_1[[#Headers],[15]])</f>
        <v>0</v>
      </c>
      <c r="U143" s="7">
        <f>SUMIFS(GQList,GIList,Table_ExternalData_1[[#This Row],[Item_key]],GDList,Table_ExternalData_1[[#Headers],[16]])</f>
        <v>0</v>
      </c>
      <c r="V143" s="7">
        <f>SUMIFS(GQList,GIList,Table_ExternalData_1[[#This Row],[Item_key]],GDList,Table_ExternalData_1[[#Headers],[17]])</f>
        <v>3000</v>
      </c>
      <c r="W143" s="7">
        <f>SUMIFS(GQList,GIList,Table_ExternalData_1[[#This Row],[Item_key]],GDList,Table_ExternalData_1[[#Headers],[18]])</f>
        <v>0</v>
      </c>
      <c r="X143" s="7">
        <f>SUMIFS(GQList,GIList,Table_ExternalData_1[[#This Row],[Item_key]],GDList,Table_ExternalData_1[[#Headers],[19]])</f>
        <v>0</v>
      </c>
      <c r="Y143" s="7">
        <f>SUMIFS(GQList,GIList,Table_ExternalData_1[[#This Row],[Item_key]],GDList,Table_ExternalData_1[[#Headers],[20]])</f>
        <v>0</v>
      </c>
      <c r="Z143" s="7">
        <f>SUMIFS(GQList,GIList,Table_ExternalData_1[[#This Row],[Item_key]],GDList,Table_ExternalData_1[[#Headers],[21]])</f>
        <v>0</v>
      </c>
      <c r="AA143" s="7">
        <f>SUMIFS(GQList,GIList,Table_ExternalData_1[[#This Row],[Item_key]],GDList,Table_ExternalData_1[[#Headers],[22]])</f>
        <v>0</v>
      </c>
      <c r="AB143" s="7">
        <f>SUMIFS(GQList,GIList,Table_ExternalData_1[[#This Row],[Item_key]],GDList,Table_ExternalData_1[[#Headers],[23]])</f>
        <v>0</v>
      </c>
      <c r="AC143" s="7">
        <f>SUMIFS(GQList,GIList,Table_ExternalData_1[[#This Row],[Item_key]],GDList,Table_ExternalData_1[[#Headers],[24]])</f>
        <v>0</v>
      </c>
      <c r="AD143" s="7">
        <f>SUMIFS(GQList,GIList,Table_ExternalData_1[[#This Row],[Item_key]],GDList,Table_ExternalData_1[[#Headers],[25]])</f>
        <v>0</v>
      </c>
      <c r="AE143" s="7">
        <f>SUMIFS(GQList,GIList,Table_ExternalData_1[[#This Row],[Item_key]],GDList,Table_ExternalData_1[[#Headers],[26]])</f>
        <v>0</v>
      </c>
      <c r="AF143" s="7">
        <f>SUMIFS(GQList,GIList,Table_ExternalData_1[[#This Row],[Item_key]],GDList,Table_ExternalData_1[[#Headers],[27]])</f>
        <v>0</v>
      </c>
      <c r="AG143" s="7">
        <f>SUMIFS(GQList,GIList,Table_ExternalData_1[[#This Row],[Item_key]],GDList,Table_ExternalData_1[[#Headers],[28]])</f>
        <v>0</v>
      </c>
      <c r="AH143" s="7">
        <f>SUMIFS(GQList,GIList,Table_ExternalData_1[[#This Row],[Item_key]],GDList,Table_ExternalData_1[[#Headers],[29]])</f>
        <v>0</v>
      </c>
      <c r="AI143" s="7">
        <f>SUMIFS(GQList,GIList,Table_ExternalData_1[[#This Row],[Item_key]],GDList,Table_ExternalData_1[[#Headers],[30]])</f>
        <v>0</v>
      </c>
      <c r="AJ143" s="7">
        <f>SUMIFS(GQList,GIList,Table_ExternalData_1[[#This Row],[Item_key]],GDList,Table_ExternalData_1[[#Headers],[31]])</f>
        <v>0</v>
      </c>
      <c r="AK143" s="7">
        <f>SUM(Table_ExternalData_1[[#This Row],[1]:[31]])</f>
        <v>6000</v>
      </c>
    </row>
    <row r="144" spans="1:37" ht="24" hidden="1">
      <c r="A144" s="3" t="s">
        <v>1838</v>
      </c>
      <c r="B144" s="3" t="s">
        <v>1749</v>
      </c>
      <c r="C144" s="3" t="s">
        <v>1967</v>
      </c>
      <c r="D144" s="3" t="s">
        <v>1968</v>
      </c>
      <c r="E144" s="6" t="s">
        <v>2021</v>
      </c>
      <c r="F144" s="7">
        <f>SUMIFS(GQList,GIList,Table_ExternalData_1[[#This Row],[Item_key]],GDList,Table_ExternalData_1[[#Headers],[1]])</f>
        <v>0</v>
      </c>
      <c r="G144" s="7">
        <f>SUMIFS(GQList,GIList,Table_ExternalData_1[[#This Row],[Item_key]],GDList,Table_ExternalData_1[[#Headers],[2]])</f>
        <v>0</v>
      </c>
      <c r="H144" s="7">
        <f>SUMIFS(GQList,GIList,Table_ExternalData_1[[#This Row],[Item_key]],GDList,Table_ExternalData_1[[#Headers],[3]])</f>
        <v>0</v>
      </c>
      <c r="I144" s="7">
        <f>SUMIFS(GQList,GIList,Table_ExternalData_1[[#This Row],[Item_key]],GDList,Table_ExternalData_1[[#Headers],[4]])</f>
        <v>0</v>
      </c>
      <c r="J144" s="7">
        <f>SUMIFS(GQList,GIList,Table_ExternalData_1[[#This Row],[Item_key]],GDList,Table_ExternalData_1[[#Headers],[5]])</f>
        <v>0</v>
      </c>
      <c r="K144" s="7">
        <f>SUMIFS(GQList,GIList,Table_ExternalData_1[[#This Row],[Item_key]],GDList,Table_ExternalData_1[[#Headers],[6]])</f>
        <v>0</v>
      </c>
      <c r="L144" s="7">
        <f>SUMIFS(GQList,GIList,Table_ExternalData_1[[#This Row],[Item_key]],GDList,Table_ExternalData_1[[#Headers],[7]])</f>
        <v>0</v>
      </c>
      <c r="M144" s="7">
        <f>SUMIFS(GQList,GIList,Table_ExternalData_1[[#This Row],[Item_key]],GDList,Table_ExternalData_1[[#Headers],[8]])</f>
        <v>0</v>
      </c>
      <c r="N144" s="7">
        <f>SUMIFS(GQList,GIList,Table_ExternalData_1[[#This Row],[Item_key]],GDList,Table_ExternalData_1[[#Headers],[9]])</f>
        <v>0</v>
      </c>
      <c r="O144" s="7">
        <f>SUMIFS(GQList,GIList,Table_ExternalData_1[[#This Row],[Item_key]],GDList,Table_ExternalData_1[[#Headers],[10]])</f>
        <v>0</v>
      </c>
      <c r="P144" s="7">
        <f>SUMIFS(GQList,GIList,Table_ExternalData_1[[#This Row],[Item_key]],GDList,Table_ExternalData_1[[#Headers],[11]])</f>
        <v>0</v>
      </c>
      <c r="Q144" s="7">
        <f>SUMIFS(GQList,GIList,Table_ExternalData_1[[#This Row],[Item_key]],GDList,Table_ExternalData_1[[#Headers],[12]])</f>
        <v>0</v>
      </c>
      <c r="R144" s="7">
        <f>SUMIFS(GQList,GIList,Table_ExternalData_1[[#This Row],[Item_key]],GDList,Table_ExternalData_1[[#Headers],[13]])</f>
        <v>0</v>
      </c>
      <c r="S144" s="7">
        <f>SUMIFS(GQList,GIList,Table_ExternalData_1[[#This Row],[Item_key]],GDList,Table_ExternalData_1[[#Headers],[14]])</f>
        <v>2520</v>
      </c>
      <c r="T144" s="7">
        <f>SUMIFS(GQList,GIList,Table_ExternalData_1[[#This Row],[Item_key]],GDList,Table_ExternalData_1[[#Headers],[15]])</f>
        <v>0</v>
      </c>
      <c r="U144" s="7">
        <f>SUMIFS(GQList,GIList,Table_ExternalData_1[[#This Row],[Item_key]],GDList,Table_ExternalData_1[[#Headers],[16]])</f>
        <v>0</v>
      </c>
      <c r="V144" s="7">
        <f>SUMIFS(GQList,GIList,Table_ExternalData_1[[#This Row],[Item_key]],GDList,Table_ExternalData_1[[#Headers],[17]])</f>
        <v>0</v>
      </c>
      <c r="W144" s="7">
        <f>SUMIFS(GQList,GIList,Table_ExternalData_1[[#This Row],[Item_key]],GDList,Table_ExternalData_1[[#Headers],[18]])</f>
        <v>0</v>
      </c>
      <c r="X144" s="7">
        <f>SUMIFS(GQList,GIList,Table_ExternalData_1[[#This Row],[Item_key]],GDList,Table_ExternalData_1[[#Headers],[19]])</f>
        <v>0</v>
      </c>
      <c r="Y144" s="7">
        <f>SUMIFS(GQList,GIList,Table_ExternalData_1[[#This Row],[Item_key]],GDList,Table_ExternalData_1[[#Headers],[20]])</f>
        <v>2518</v>
      </c>
      <c r="Z144" s="7">
        <f>SUMIFS(GQList,GIList,Table_ExternalData_1[[#This Row],[Item_key]],GDList,Table_ExternalData_1[[#Headers],[21]])</f>
        <v>0</v>
      </c>
      <c r="AA144" s="7">
        <f>SUMIFS(GQList,GIList,Table_ExternalData_1[[#This Row],[Item_key]],GDList,Table_ExternalData_1[[#Headers],[22]])</f>
        <v>0</v>
      </c>
      <c r="AB144" s="7">
        <f>SUMIFS(GQList,GIList,Table_ExternalData_1[[#This Row],[Item_key]],GDList,Table_ExternalData_1[[#Headers],[23]])</f>
        <v>0</v>
      </c>
      <c r="AC144" s="7">
        <f>SUMIFS(GQList,GIList,Table_ExternalData_1[[#This Row],[Item_key]],GDList,Table_ExternalData_1[[#Headers],[24]])</f>
        <v>0</v>
      </c>
      <c r="AD144" s="7">
        <f>SUMIFS(GQList,GIList,Table_ExternalData_1[[#This Row],[Item_key]],GDList,Table_ExternalData_1[[#Headers],[25]])</f>
        <v>0</v>
      </c>
      <c r="AE144" s="7">
        <f>SUMIFS(GQList,GIList,Table_ExternalData_1[[#This Row],[Item_key]],GDList,Table_ExternalData_1[[#Headers],[26]])</f>
        <v>0</v>
      </c>
      <c r="AF144" s="7">
        <f>SUMIFS(GQList,GIList,Table_ExternalData_1[[#This Row],[Item_key]],GDList,Table_ExternalData_1[[#Headers],[27]])</f>
        <v>0</v>
      </c>
      <c r="AG144" s="7">
        <f>SUMIFS(GQList,GIList,Table_ExternalData_1[[#This Row],[Item_key]],GDList,Table_ExternalData_1[[#Headers],[28]])</f>
        <v>0</v>
      </c>
      <c r="AH144" s="7">
        <f>SUMIFS(GQList,GIList,Table_ExternalData_1[[#This Row],[Item_key]],GDList,Table_ExternalData_1[[#Headers],[29]])</f>
        <v>0</v>
      </c>
      <c r="AI144" s="7">
        <f>SUMIFS(GQList,GIList,Table_ExternalData_1[[#This Row],[Item_key]],GDList,Table_ExternalData_1[[#Headers],[30]])</f>
        <v>0</v>
      </c>
      <c r="AJ144" s="7">
        <f>SUMIFS(GQList,GIList,Table_ExternalData_1[[#This Row],[Item_key]],GDList,Table_ExternalData_1[[#Headers],[31]])</f>
        <v>0</v>
      </c>
      <c r="AK144" s="7">
        <f>SUM(Table_ExternalData_1[[#This Row],[1]:[31]])</f>
        <v>5038</v>
      </c>
    </row>
    <row r="145" spans="1:37" ht="24" hidden="1">
      <c r="A145" s="3" t="s">
        <v>1838</v>
      </c>
      <c r="B145" s="3" t="s">
        <v>1816</v>
      </c>
      <c r="C145" s="3" t="s">
        <v>1969</v>
      </c>
      <c r="D145" s="3" t="s">
        <v>1970</v>
      </c>
      <c r="E145" s="6" t="s">
        <v>2021</v>
      </c>
      <c r="F145" s="7">
        <f>SUMIFS(GQList,GIList,Table_ExternalData_1[[#This Row],[Item_key]],GDList,Table_ExternalData_1[[#Headers],[1]])</f>
        <v>0</v>
      </c>
      <c r="G145" s="7">
        <f>SUMIFS(GQList,GIList,Table_ExternalData_1[[#This Row],[Item_key]],GDList,Table_ExternalData_1[[#Headers],[2]])</f>
        <v>0</v>
      </c>
      <c r="H145" s="7">
        <f>SUMIFS(GQList,GIList,Table_ExternalData_1[[#This Row],[Item_key]],GDList,Table_ExternalData_1[[#Headers],[3]])</f>
        <v>0</v>
      </c>
      <c r="I145" s="7">
        <f>SUMIFS(GQList,GIList,Table_ExternalData_1[[#This Row],[Item_key]],GDList,Table_ExternalData_1[[#Headers],[4]])</f>
        <v>0</v>
      </c>
      <c r="J145" s="7">
        <f>SUMIFS(GQList,GIList,Table_ExternalData_1[[#This Row],[Item_key]],GDList,Table_ExternalData_1[[#Headers],[5]])</f>
        <v>0</v>
      </c>
      <c r="K145" s="7">
        <f>SUMIFS(GQList,GIList,Table_ExternalData_1[[#This Row],[Item_key]],GDList,Table_ExternalData_1[[#Headers],[6]])</f>
        <v>0</v>
      </c>
      <c r="L145" s="7">
        <f>SUMIFS(GQList,GIList,Table_ExternalData_1[[#This Row],[Item_key]],GDList,Table_ExternalData_1[[#Headers],[7]])</f>
        <v>0</v>
      </c>
      <c r="M145" s="7">
        <f>SUMIFS(GQList,GIList,Table_ExternalData_1[[#This Row],[Item_key]],GDList,Table_ExternalData_1[[#Headers],[8]])</f>
        <v>0</v>
      </c>
      <c r="N145" s="7">
        <f>SUMIFS(GQList,GIList,Table_ExternalData_1[[#This Row],[Item_key]],GDList,Table_ExternalData_1[[#Headers],[9]])</f>
        <v>0</v>
      </c>
      <c r="O145" s="7">
        <f>SUMIFS(GQList,GIList,Table_ExternalData_1[[#This Row],[Item_key]],GDList,Table_ExternalData_1[[#Headers],[10]])</f>
        <v>0</v>
      </c>
      <c r="P145" s="7">
        <f>SUMIFS(GQList,GIList,Table_ExternalData_1[[#This Row],[Item_key]],GDList,Table_ExternalData_1[[#Headers],[11]])</f>
        <v>0</v>
      </c>
      <c r="Q145" s="7">
        <f>SUMIFS(GQList,GIList,Table_ExternalData_1[[#This Row],[Item_key]],GDList,Table_ExternalData_1[[#Headers],[12]])</f>
        <v>0</v>
      </c>
      <c r="R145" s="7">
        <f>SUMIFS(GQList,GIList,Table_ExternalData_1[[#This Row],[Item_key]],GDList,Table_ExternalData_1[[#Headers],[13]])</f>
        <v>0</v>
      </c>
      <c r="S145" s="7">
        <f>SUMIFS(GQList,GIList,Table_ExternalData_1[[#This Row],[Item_key]],GDList,Table_ExternalData_1[[#Headers],[14]])</f>
        <v>0</v>
      </c>
      <c r="T145" s="7">
        <f>SUMIFS(GQList,GIList,Table_ExternalData_1[[#This Row],[Item_key]],GDList,Table_ExternalData_1[[#Headers],[15]])</f>
        <v>0</v>
      </c>
      <c r="U145" s="7">
        <f>SUMIFS(GQList,GIList,Table_ExternalData_1[[#This Row],[Item_key]],GDList,Table_ExternalData_1[[#Headers],[16]])</f>
        <v>0</v>
      </c>
      <c r="V145" s="7">
        <f>SUMIFS(GQList,GIList,Table_ExternalData_1[[#This Row],[Item_key]],GDList,Table_ExternalData_1[[#Headers],[17]])</f>
        <v>0</v>
      </c>
      <c r="W145" s="7">
        <f>SUMIFS(GQList,GIList,Table_ExternalData_1[[#This Row],[Item_key]],GDList,Table_ExternalData_1[[#Headers],[18]])</f>
        <v>0</v>
      </c>
      <c r="X145" s="7">
        <f>SUMIFS(GQList,GIList,Table_ExternalData_1[[#This Row],[Item_key]],GDList,Table_ExternalData_1[[#Headers],[19]])</f>
        <v>0</v>
      </c>
      <c r="Y145" s="7">
        <f>SUMIFS(GQList,GIList,Table_ExternalData_1[[#This Row],[Item_key]],GDList,Table_ExternalData_1[[#Headers],[20]])</f>
        <v>5000</v>
      </c>
      <c r="Z145" s="7">
        <f>SUMIFS(GQList,GIList,Table_ExternalData_1[[#This Row],[Item_key]],GDList,Table_ExternalData_1[[#Headers],[21]])</f>
        <v>0</v>
      </c>
      <c r="AA145" s="7">
        <f>SUMIFS(GQList,GIList,Table_ExternalData_1[[#This Row],[Item_key]],GDList,Table_ExternalData_1[[#Headers],[22]])</f>
        <v>0</v>
      </c>
      <c r="AB145" s="7">
        <f>SUMIFS(GQList,GIList,Table_ExternalData_1[[#This Row],[Item_key]],GDList,Table_ExternalData_1[[#Headers],[23]])</f>
        <v>0</v>
      </c>
      <c r="AC145" s="7">
        <f>SUMIFS(GQList,GIList,Table_ExternalData_1[[#This Row],[Item_key]],GDList,Table_ExternalData_1[[#Headers],[24]])</f>
        <v>0</v>
      </c>
      <c r="AD145" s="7">
        <f>SUMIFS(GQList,GIList,Table_ExternalData_1[[#This Row],[Item_key]],GDList,Table_ExternalData_1[[#Headers],[25]])</f>
        <v>0</v>
      </c>
      <c r="AE145" s="7">
        <f>SUMIFS(GQList,GIList,Table_ExternalData_1[[#This Row],[Item_key]],GDList,Table_ExternalData_1[[#Headers],[26]])</f>
        <v>0</v>
      </c>
      <c r="AF145" s="7">
        <f>SUMIFS(GQList,GIList,Table_ExternalData_1[[#This Row],[Item_key]],GDList,Table_ExternalData_1[[#Headers],[27]])</f>
        <v>0</v>
      </c>
      <c r="AG145" s="7">
        <f>SUMIFS(GQList,GIList,Table_ExternalData_1[[#This Row],[Item_key]],GDList,Table_ExternalData_1[[#Headers],[28]])</f>
        <v>0</v>
      </c>
      <c r="AH145" s="7">
        <f>SUMIFS(GQList,GIList,Table_ExternalData_1[[#This Row],[Item_key]],GDList,Table_ExternalData_1[[#Headers],[29]])</f>
        <v>0</v>
      </c>
      <c r="AI145" s="7">
        <f>SUMIFS(GQList,GIList,Table_ExternalData_1[[#This Row],[Item_key]],GDList,Table_ExternalData_1[[#Headers],[30]])</f>
        <v>0</v>
      </c>
      <c r="AJ145" s="7">
        <f>SUMIFS(GQList,GIList,Table_ExternalData_1[[#This Row],[Item_key]],GDList,Table_ExternalData_1[[#Headers],[31]])</f>
        <v>0</v>
      </c>
      <c r="AK145" s="7">
        <f>SUM(Table_ExternalData_1[[#This Row],[1]:[31]])</f>
        <v>5000</v>
      </c>
    </row>
    <row r="146" spans="1:37" ht="24" hidden="1">
      <c r="A146" s="3" t="s">
        <v>1838</v>
      </c>
      <c r="B146" s="3" t="s">
        <v>1817</v>
      </c>
      <c r="C146" s="3" t="s">
        <v>1971</v>
      </c>
      <c r="D146" s="3" t="s">
        <v>1972</v>
      </c>
      <c r="E146" s="6" t="s">
        <v>2021</v>
      </c>
      <c r="F146" s="7">
        <f>SUMIFS(GQList,GIList,Table_ExternalData_1[[#This Row],[Item_key]],GDList,Table_ExternalData_1[[#Headers],[1]])</f>
        <v>0</v>
      </c>
      <c r="G146" s="7">
        <f>SUMIFS(GQList,GIList,Table_ExternalData_1[[#This Row],[Item_key]],GDList,Table_ExternalData_1[[#Headers],[2]])</f>
        <v>0</v>
      </c>
      <c r="H146" s="7">
        <f>SUMIFS(GQList,GIList,Table_ExternalData_1[[#This Row],[Item_key]],GDList,Table_ExternalData_1[[#Headers],[3]])</f>
        <v>0</v>
      </c>
      <c r="I146" s="7">
        <f>SUMIFS(GQList,GIList,Table_ExternalData_1[[#This Row],[Item_key]],GDList,Table_ExternalData_1[[#Headers],[4]])</f>
        <v>0</v>
      </c>
      <c r="J146" s="7">
        <f>SUMIFS(GQList,GIList,Table_ExternalData_1[[#This Row],[Item_key]],GDList,Table_ExternalData_1[[#Headers],[5]])</f>
        <v>0</v>
      </c>
      <c r="K146" s="7">
        <f>SUMIFS(GQList,GIList,Table_ExternalData_1[[#This Row],[Item_key]],GDList,Table_ExternalData_1[[#Headers],[6]])</f>
        <v>0</v>
      </c>
      <c r="L146" s="7">
        <f>SUMIFS(GQList,GIList,Table_ExternalData_1[[#This Row],[Item_key]],GDList,Table_ExternalData_1[[#Headers],[7]])</f>
        <v>0</v>
      </c>
      <c r="M146" s="7">
        <f>SUMIFS(GQList,GIList,Table_ExternalData_1[[#This Row],[Item_key]],GDList,Table_ExternalData_1[[#Headers],[8]])</f>
        <v>0</v>
      </c>
      <c r="N146" s="7">
        <f>SUMIFS(GQList,GIList,Table_ExternalData_1[[#This Row],[Item_key]],GDList,Table_ExternalData_1[[#Headers],[9]])</f>
        <v>0</v>
      </c>
      <c r="O146" s="7">
        <f>SUMIFS(GQList,GIList,Table_ExternalData_1[[#This Row],[Item_key]],GDList,Table_ExternalData_1[[#Headers],[10]])</f>
        <v>0</v>
      </c>
      <c r="P146" s="7">
        <f>SUMIFS(GQList,GIList,Table_ExternalData_1[[#This Row],[Item_key]],GDList,Table_ExternalData_1[[#Headers],[11]])</f>
        <v>0</v>
      </c>
      <c r="Q146" s="7">
        <f>SUMIFS(GQList,GIList,Table_ExternalData_1[[#This Row],[Item_key]],GDList,Table_ExternalData_1[[#Headers],[12]])</f>
        <v>0</v>
      </c>
      <c r="R146" s="7">
        <f>SUMIFS(GQList,GIList,Table_ExternalData_1[[#This Row],[Item_key]],GDList,Table_ExternalData_1[[#Headers],[13]])</f>
        <v>0</v>
      </c>
      <c r="S146" s="7">
        <f>SUMIFS(GQList,GIList,Table_ExternalData_1[[#This Row],[Item_key]],GDList,Table_ExternalData_1[[#Headers],[14]])</f>
        <v>0</v>
      </c>
      <c r="T146" s="7">
        <f>SUMIFS(GQList,GIList,Table_ExternalData_1[[#This Row],[Item_key]],GDList,Table_ExternalData_1[[#Headers],[15]])</f>
        <v>0</v>
      </c>
      <c r="U146" s="7">
        <f>SUMIFS(GQList,GIList,Table_ExternalData_1[[#This Row],[Item_key]],GDList,Table_ExternalData_1[[#Headers],[16]])</f>
        <v>0</v>
      </c>
      <c r="V146" s="7">
        <f>SUMIFS(GQList,GIList,Table_ExternalData_1[[#This Row],[Item_key]],GDList,Table_ExternalData_1[[#Headers],[17]])</f>
        <v>0</v>
      </c>
      <c r="W146" s="7">
        <f>SUMIFS(GQList,GIList,Table_ExternalData_1[[#This Row],[Item_key]],GDList,Table_ExternalData_1[[#Headers],[18]])</f>
        <v>0</v>
      </c>
      <c r="X146" s="7">
        <f>SUMIFS(GQList,GIList,Table_ExternalData_1[[#This Row],[Item_key]],GDList,Table_ExternalData_1[[#Headers],[19]])</f>
        <v>0</v>
      </c>
      <c r="Y146" s="7">
        <f>SUMIFS(GQList,GIList,Table_ExternalData_1[[#This Row],[Item_key]],GDList,Table_ExternalData_1[[#Headers],[20]])</f>
        <v>3000</v>
      </c>
      <c r="Z146" s="7">
        <f>SUMIFS(GQList,GIList,Table_ExternalData_1[[#This Row],[Item_key]],GDList,Table_ExternalData_1[[#Headers],[21]])</f>
        <v>0</v>
      </c>
      <c r="AA146" s="7">
        <f>SUMIFS(GQList,GIList,Table_ExternalData_1[[#This Row],[Item_key]],GDList,Table_ExternalData_1[[#Headers],[22]])</f>
        <v>0</v>
      </c>
      <c r="AB146" s="7">
        <f>SUMIFS(GQList,GIList,Table_ExternalData_1[[#This Row],[Item_key]],GDList,Table_ExternalData_1[[#Headers],[23]])</f>
        <v>0</v>
      </c>
      <c r="AC146" s="7">
        <f>SUMIFS(GQList,GIList,Table_ExternalData_1[[#This Row],[Item_key]],GDList,Table_ExternalData_1[[#Headers],[24]])</f>
        <v>0</v>
      </c>
      <c r="AD146" s="7">
        <f>SUMIFS(GQList,GIList,Table_ExternalData_1[[#This Row],[Item_key]],GDList,Table_ExternalData_1[[#Headers],[25]])</f>
        <v>0</v>
      </c>
      <c r="AE146" s="7">
        <f>SUMIFS(GQList,GIList,Table_ExternalData_1[[#This Row],[Item_key]],GDList,Table_ExternalData_1[[#Headers],[26]])</f>
        <v>0</v>
      </c>
      <c r="AF146" s="7">
        <f>SUMIFS(GQList,GIList,Table_ExternalData_1[[#This Row],[Item_key]],GDList,Table_ExternalData_1[[#Headers],[27]])</f>
        <v>0</v>
      </c>
      <c r="AG146" s="7">
        <f>SUMIFS(GQList,GIList,Table_ExternalData_1[[#This Row],[Item_key]],GDList,Table_ExternalData_1[[#Headers],[28]])</f>
        <v>0</v>
      </c>
      <c r="AH146" s="7">
        <f>SUMIFS(GQList,GIList,Table_ExternalData_1[[#This Row],[Item_key]],GDList,Table_ExternalData_1[[#Headers],[29]])</f>
        <v>0</v>
      </c>
      <c r="AI146" s="7">
        <f>SUMIFS(GQList,GIList,Table_ExternalData_1[[#This Row],[Item_key]],GDList,Table_ExternalData_1[[#Headers],[30]])</f>
        <v>0</v>
      </c>
      <c r="AJ146" s="7">
        <f>SUMIFS(GQList,GIList,Table_ExternalData_1[[#This Row],[Item_key]],GDList,Table_ExternalData_1[[#Headers],[31]])</f>
        <v>0</v>
      </c>
      <c r="AK146" s="7">
        <f>SUM(Table_ExternalData_1[[#This Row],[1]:[31]])</f>
        <v>3000</v>
      </c>
    </row>
    <row r="147" spans="1:37" ht="24" hidden="1">
      <c r="A147" s="3" t="s">
        <v>1838</v>
      </c>
      <c r="B147" s="3" t="s">
        <v>1827</v>
      </c>
      <c r="C147" s="3" t="s">
        <v>1973</v>
      </c>
      <c r="D147" s="3" t="s">
        <v>1974</v>
      </c>
      <c r="E147" s="6" t="s">
        <v>2021</v>
      </c>
      <c r="F147" s="7">
        <f>SUMIFS(GQList,GIList,Table_ExternalData_1[[#This Row],[Item_key]],GDList,Table_ExternalData_1[[#Headers],[1]])</f>
        <v>0</v>
      </c>
      <c r="G147" s="7">
        <f>SUMIFS(GQList,GIList,Table_ExternalData_1[[#This Row],[Item_key]],GDList,Table_ExternalData_1[[#Headers],[2]])</f>
        <v>0</v>
      </c>
      <c r="H147" s="7">
        <f>SUMIFS(GQList,GIList,Table_ExternalData_1[[#This Row],[Item_key]],GDList,Table_ExternalData_1[[#Headers],[3]])</f>
        <v>0</v>
      </c>
      <c r="I147" s="7">
        <f>SUMIFS(GQList,GIList,Table_ExternalData_1[[#This Row],[Item_key]],GDList,Table_ExternalData_1[[#Headers],[4]])</f>
        <v>0</v>
      </c>
      <c r="J147" s="7">
        <f>SUMIFS(GQList,GIList,Table_ExternalData_1[[#This Row],[Item_key]],GDList,Table_ExternalData_1[[#Headers],[5]])</f>
        <v>0</v>
      </c>
      <c r="K147" s="7">
        <f>SUMIFS(GQList,GIList,Table_ExternalData_1[[#This Row],[Item_key]],GDList,Table_ExternalData_1[[#Headers],[6]])</f>
        <v>0</v>
      </c>
      <c r="L147" s="7">
        <f>SUMIFS(GQList,GIList,Table_ExternalData_1[[#This Row],[Item_key]],GDList,Table_ExternalData_1[[#Headers],[7]])</f>
        <v>0</v>
      </c>
      <c r="M147" s="7">
        <f>SUMIFS(GQList,GIList,Table_ExternalData_1[[#This Row],[Item_key]],GDList,Table_ExternalData_1[[#Headers],[8]])</f>
        <v>0</v>
      </c>
      <c r="N147" s="7">
        <f>SUMIFS(GQList,GIList,Table_ExternalData_1[[#This Row],[Item_key]],GDList,Table_ExternalData_1[[#Headers],[9]])</f>
        <v>0</v>
      </c>
      <c r="O147" s="7">
        <f>SUMIFS(GQList,GIList,Table_ExternalData_1[[#This Row],[Item_key]],GDList,Table_ExternalData_1[[#Headers],[10]])</f>
        <v>0</v>
      </c>
      <c r="P147" s="7">
        <f>SUMIFS(GQList,GIList,Table_ExternalData_1[[#This Row],[Item_key]],GDList,Table_ExternalData_1[[#Headers],[11]])</f>
        <v>0</v>
      </c>
      <c r="Q147" s="7">
        <f>SUMIFS(GQList,GIList,Table_ExternalData_1[[#This Row],[Item_key]],GDList,Table_ExternalData_1[[#Headers],[12]])</f>
        <v>0</v>
      </c>
      <c r="R147" s="7">
        <f>SUMIFS(GQList,GIList,Table_ExternalData_1[[#This Row],[Item_key]],GDList,Table_ExternalData_1[[#Headers],[13]])</f>
        <v>0</v>
      </c>
      <c r="S147" s="7">
        <f>SUMIFS(GQList,GIList,Table_ExternalData_1[[#This Row],[Item_key]],GDList,Table_ExternalData_1[[#Headers],[14]])</f>
        <v>0</v>
      </c>
      <c r="T147" s="7">
        <f>SUMIFS(GQList,GIList,Table_ExternalData_1[[#This Row],[Item_key]],GDList,Table_ExternalData_1[[#Headers],[15]])</f>
        <v>0</v>
      </c>
      <c r="U147" s="7">
        <f>SUMIFS(GQList,GIList,Table_ExternalData_1[[#This Row],[Item_key]],GDList,Table_ExternalData_1[[#Headers],[16]])</f>
        <v>0</v>
      </c>
      <c r="V147" s="7">
        <f>SUMIFS(GQList,GIList,Table_ExternalData_1[[#This Row],[Item_key]],GDList,Table_ExternalData_1[[#Headers],[17]])</f>
        <v>0</v>
      </c>
      <c r="W147" s="7">
        <f>SUMIFS(GQList,GIList,Table_ExternalData_1[[#This Row],[Item_key]],GDList,Table_ExternalData_1[[#Headers],[18]])</f>
        <v>0</v>
      </c>
      <c r="X147" s="7">
        <f>SUMIFS(GQList,GIList,Table_ExternalData_1[[#This Row],[Item_key]],GDList,Table_ExternalData_1[[#Headers],[19]])</f>
        <v>0</v>
      </c>
      <c r="Y147" s="7">
        <f>SUMIFS(GQList,GIList,Table_ExternalData_1[[#This Row],[Item_key]],GDList,Table_ExternalData_1[[#Headers],[20]])</f>
        <v>0</v>
      </c>
      <c r="Z147" s="7">
        <f>SUMIFS(GQList,GIList,Table_ExternalData_1[[#This Row],[Item_key]],GDList,Table_ExternalData_1[[#Headers],[21]])</f>
        <v>0</v>
      </c>
      <c r="AA147" s="7">
        <f>SUMIFS(GQList,GIList,Table_ExternalData_1[[#This Row],[Item_key]],GDList,Table_ExternalData_1[[#Headers],[22]])</f>
        <v>0</v>
      </c>
      <c r="AB147" s="7">
        <f>SUMIFS(GQList,GIList,Table_ExternalData_1[[#This Row],[Item_key]],GDList,Table_ExternalData_1[[#Headers],[23]])</f>
        <v>0</v>
      </c>
      <c r="AC147" s="7">
        <f>SUMIFS(GQList,GIList,Table_ExternalData_1[[#This Row],[Item_key]],GDList,Table_ExternalData_1[[#Headers],[24]])</f>
        <v>0</v>
      </c>
      <c r="AD147" s="7">
        <f>SUMIFS(GQList,GIList,Table_ExternalData_1[[#This Row],[Item_key]],GDList,Table_ExternalData_1[[#Headers],[25]])</f>
        <v>0</v>
      </c>
      <c r="AE147" s="7">
        <f>SUMIFS(GQList,GIList,Table_ExternalData_1[[#This Row],[Item_key]],GDList,Table_ExternalData_1[[#Headers],[26]])</f>
        <v>0</v>
      </c>
      <c r="AF147" s="7">
        <f>SUMIFS(GQList,GIList,Table_ExternalData_1[[#This Row],[Item_key]],GDList,Table_ExternalData_1[[#Headers],[27]])</f>
        <v>0</v>
      </c>
      <c r="AG147" s="7">
        <f>SUMIFS(GQList,GIList,Table_ExternalData_1[[#This Row],[Item_key]],GDList,Table_ExternalData_1[[#Headers],[28]])</f>
        <v>0</v>
      </c>
      <c r="AH147" s="7">
        <f>SUMIFS(GQList,GIList,Table_ExternalData_1[[#This Row],[Item_key]],GDList,Table_ExternalData_1[[#Headers],[29]])</f>
        <v>0</v>
      </c>
      <c r="AI147" s="7">
        <f>SUMIFS(GQList,GIList,Table_ExternalData_1[[#This Row],[Item_key]],GDList,Table_ExternalData_1[[#Headers],[30]])</f>
        <v>2000</v>
      </c>
      <c r="AJ147" s="7">
        <f>SUMIFS(GQList,GIList,Table_ExternalData_1[[#This Row],[Item_key]],GDList,Table_ExternalData_1[[#Headers],[31]])</f>
        <v>0</v>
      </c>
      <c r="AK147" s="7">
        <f>SUM(Table_ExternalData_1[[#This Row],[1]:[31]])</f>
        <v>2000</v>
      </c>
    </row>
    <row r="148" spans="1:37" ht="24" hidden="1">
      <c r="A148" s="3" t="s">
        <v>1838</v>
      </c>
      <c r="B148" s="3" t="s">
        <v>1828</v>
      </c>
      <c r="C148" s="3" t="s">
        <v>1975</v>
      </c>
      <c r="D148" s="3" t="s">
        <v>1976</v>
      </c>
      <c r="E148" s="6" t="s">
        <v>2021</v>
      </c>
      <c r="F148" s="7">
        <f>SUMIFS(GQList,GIList,Table_ExternalData_1[[#This Row],[Item_key]],GDList,Table_ExternalData_1[[#Headers],[1]])</f>
        <v>0</v>
      </c>
      <c r="G148" s="7">
        <f>SUMIFS(GQList,GIList,Table_ExternalData_1[[#This Row],[Item_key]],GDList,Table_ExternalData_1[[#Headers],[2]])</f>
        <v>0</v>
      </c>
      <c r="H148" s="7">
        <f>SUMIFS(GQList,GIList,Table_ExternalData_1[[#This Row],[Item_key]],GDList,Table_ExternalData_1[[#Headers],[3]])</f>
        <v>0</v>
      </c>
      <c r="I148" s="7">
        <f>SUMIFS(GQList,GIList,Table_ExternalData_1[[#This Row],[Item_key]],GDList,Table_ExternalData_1[[#Headers],[4]])</f>
        <v>0</v>
      </c>
      <c r="J148" s="7">
        <f>SUMIFS(GQList,GIList,Table_ExternalData_1[[#This Row],[Item_key]],GDList,Table_ExternalData_1[[#Headers],[5]])</f>
        <v>0</v>
      </c>
      <c r="K148" s="7">
        <f>SUMIFS(GQList,GIList,Table_ExternalData_1[[#This Row],[Item_key]],GDList,Table_ExternalData_1[[#Headers],[6]])</f>
        <v>0</v>
      </c>
      <c r="L148" s="7">
        <f>SUMIFS(GQList,GIList,Table_ExternalData_1[[#This Row],[Item_key]],GDList,Table_ExternalData_1[[#Headers],[7]])</f>
        <v>0</v>
      </c>
      <c r="M148" s="7">
        <f>SUMIFS(GQList,GIList,Table_ExternalData_1[[#This Row],[Item_key]],GDList,Table_ExternalData_1[[#Headers],[8]])</f>
        <v>0</v>
      </c>
      <c r="N148" s="7">
        <f>SUMIFS(GQList,GIList,Table_ExternalData_1[[#This Row],[Item_key]],GDList,Table_ExternalData_1[[#Headers],[9]])</f>
        <v>0</v>
      </c>
      <c r="O148" s="7">
        <f>SUMIFS(GQList,GIList,Table_ExternalData_1[[#This Row],[Item_key]],GDList,Table_ExternalData_1[[#Headers],[10]])</f>
        <v>0</v>
      </c>
      <c r="P148" s="7">
        <f>SUMIFS(GQList,GIList,Table_ExternalData_1[[#This Row],[Item_key]],GDList,Table_ExternalData_1[[#Headers],[11]])</f>
        <v>0</v>
      </c>
      <c r="Q148" s="7">
        <f>SUMIFS(GQList,GIList,Table_ExternalData_1[[#This Row],[Item_key]],GDList,Table_ExternalData_1[[#Headers],[12]])</f>
        <v>0</v>
      </c>
      <c r="R148" s="7">
        <f>SUMIFS(GQList,GIList,Table_ExternalData_1[[#This Row],[Item_key]],GDList,Table_ExternalData_1[[#Headers],[13]])</f>
        <v>0</v>
      </c>
      <c r="S148" s="7">
        <f>SUMIFS(GQList,GIList,Table_ExternalData_1[[#This Row],[Item_key]],GDList,Table_ExternalData_1[[#Headers],[14]])</f>
        <v>0</v>
      </c>
      <c r="T148" s="7">
        <f>SUMIFS(GQList,GIList,Table_ExternalData_1[[#This Row],[Item_key]],GDList,Table_ExternalData_1[[#Headers],[15]])</f>
        <v>0</v>
      </c>
      <c r="U148" s="7">
        <f>SUMIFS(GQList,GIList,Table_ExternalData_1[[#This Row],[Item_key]],GDList,Table_ExternalData_1[[#Headers],[16]])</f>
        <v>0</v>
      </c>
      <c r="V148" s="7">
        <f>SUMIFS(GQList,GIList,Table_ExternalData_1[[#This Row],[Item_key]],GDList,Table_ExternalData_1[[#Headers],[17]])</f>
        <v>0</v>
      </c>
      <c r="W148" s="7">
        <f>SUMIFS(GQList,GIList,Table_ExternalData_1[[#This Row],[Item_key]],GDList,Table_ExternalData_1[[#Headers],[18]])</f>
        <v>0</v>
      </c>
      <c r="X148" s="7">
        <f>SUMIFS(GQList,GIList,Table_ExternalData_1[[#This Row],[Item_key]],GDList,Table_ExternalData_1[[#Headers],[19]])</f>
        <v>0</v>
      </c>
      <c r="Y148" s="7">
        <f>SUMIFS(GQList,GIList,Table_ExternalData_1[[#This Row],[Item_key]],GDList,Table_ExternalData_1[[#Headers],[20]])</f>
        <v>0</v>
      </c>
      <c r="Z148" s="7">
        <f>SUMIFS(GQList,GIList,Table_ExternalData_1[[#This Row],[Item_key]],GDList,Table_ExternalData_1[[#Headers],[21]])</f>
        <v>0</v>
      </c>
      <c r="AA148" s="7">
        <f>SUMIFS(GQList,GIList,Table_ExternalData_1[[#This Row],[Item_key]],GDList,Table_ExternalData_1[[#Headers],[22]])</f>
        <v>0</v>
      </c>
      <c r="AB148" s="7">
        <f>SUMIFS(GQList,GIList,Table_ExternalData_1[[#This Row],[Item_key]],GDList,Table_ExternalData_1[[#Headers],[23]])</f>
        <v>0</v>
      </c>
      <c r="AC148" s="7">
        <f>SUMIFS(GQList,GIList,Table_ExternalData_1[[#This Row],[Item_key]],GDList,Table_ExternalData_1[[#Headers],[24]])</f>
        <v>0</v>
      </c>
      <c r="AD148" s="7">
        <f>SUMIFS(GQList,GIList,Table_ExternalData_1[[#This Row],[Item_key]],GDList,Table_ExternalData_1[[#Headers],[25]])</f>
        <v>0</v>
      </c>
      <c r="AE148" s="7">
        <f>SUMIFS(GQList,GIList,Table_ExternalData_1[[#This Row],[Item_key]],GDList,Table_ExternalData_1[[#Headers],[26]])</f>
        <v>0</v>
      </c>
      <c r="AF148" s="7">
        <f>SUMIFS(GQList,GIList,Table_ExternalData_1[[#This Row],[Item_key]],GDList,Table_ExternalData_1[[#Headers],[27]])</f>
        <v>0</v>
      </c>
      <c r="AG148" s="7">
        <f>SUMIFS(GQList,GIList,Table_ExternalData_1[[#This Row],[Item_key]],GDList,Table_ExternalData_1[[#Headers],[28]])</f>
        <v>0</v>
      </c>
      <c r="AH148" s="7">
        <f>SUMIFS(GQList,GIList,Table_ExternalData_1[[#This Row],[Item_key]],GDList,Table_ExternalData_1[[#Headers],[29]])</f>
        <v>0</v>
      </c>
      <c r="AI148" s="7">
        <f>SUMIFS(GQList,GIList,Table_ExternalData_1[[#This Row],[Item_key]],GDList,Table_ExternalData_1[[#Headers],[30]])</f>
        <v>2500</v>
      </c>
      <c r="AJ148" s="7">
        <f>SUMIFS(GQList,GIList,Table_ExternalData_1[[#This Row],[Item_key]],GDList,Table_ExternalData_1[[#Headers],[31]])</f>
        <v>0</v>
      </c>
      <c r="AK148" s="7">
        <f>SUM(Table_ExternalData_1[[#This Row],[1]:[31]])</f>
        <v>2500</v>
      </c>
    </row>
    <row r="149" spans="1:37" ht="24" hidden="1">
      <c r="A149" s="3" t="s">
        <v>1838</v>
      </c>
      <c r="B149" s="3" t="s">
        <v>1753</v>
      </c>
      <c r="C149" s="3" t="s">
        <v>1977</v>
      </c>
      <c r="D149" s="3" t="s">
        <v>1943</v>
      </c>
      <c r="E149" s="6" t="s">
        <v>2021</v>
      </c>
      <c r="F149" s="7">
        <f>SUMIFS(GQList,GIList,Table_ExternalData_1[[#This Row],[Item_key]],GDList,Table_ExternalData_1[[#Headers],[1]])</f>
        <v>0</v>
      </c>
      <c r="G149" s="7">
        <f>SUMIFS(GQList,GIList,Table_ExternalData_1[[#This Row],[Item_key]],GDList,Table_ExternalData_1[[#Headers],[2]])</f>
        <v>0</v>
      </c>
      <c r="H149" s="7">
        <f>SUMIFS(GQList,GIList,Table_ExternalData_1[[#This Row],[Item_key]],GDList,Table_ExternalData_1[[#Headers],[3]])</f>
        <v>0</v>
      </c>
      <c r="I149" s="7">
        <f>SUMIFS(GQList,GIList,Table_ExternalData_1[[#This Row],[Item_key]],GDList,Table_ExternalData_1[[#Headers],[4]])</f>
        <v>0</v>
      </c>
      <c r="J149" s="7">
        <f>SUMIFS(GQList,GIList,Table_ExternalData_1[[#This Row],[Item_key]],GDList,Table_ExternalData_1[[#Headers],[5]])</f>
        <v>0</v>
      </c>
      <c r="K149" s="7">
        <f>SUMIFS(GQList,GIList,Table_ExternalData_1[[#This Row],[Item_key]],GDList,Table_ExternalData_1[[#Headers],[6]])</f>
        <v>0</v>
      </c>
      <c r="L149" s="7">
        <f>SUMIFS(GQList,GIList,Table_ExternalData_1[[#This Row],[Item_key]],GDList,Table_ExternalData_1[[#Headers],[7]])</f>
        <v>0</v>
      </c>
      <c r="M149" s="7">
        <f>SUMIFS(GQList,GIList,Table_ExternalData_1[[#This Row],[Item_key]],GDList,Table_ExternalData_1[[#Headers],[8]])</f>
        <v>0</v>
      </c>
      <c r="N149" s="7">
        <f>SUMIFS(GQList,GIList,Table_ExternalData_1[[#This Row],[Item_key]],GDList,Table_ExternalData_1[[#Headers],[9]])</f>
        <v>0</v>
      </c>
      <c r="O149" s="7">
        <f>SUMIFS(GQList,GIList,Table_ExternalData_1[[#This Row],[Item_key]],GDList,Table_ExternalData_1[[#Headers],[10]])</f>
        <v>0</v>
      </c>
      <c r="P149" s="7">
        <f>SUMIFS(GQList,GIList,Table_ExternalData_1[[#This Row],[Item_key]],GDList,Table_ExternalData_1[[#Headers],[11]])</f>
        <v>0</v>
      </c>
      <c r="Q149" s="7">
        <f>SUMIFS(GQList,GIList,Table_ExternalData_1[[#This Row],[Item_key]],GDList,Table_ExternalData_1[[#Headers],[12]])</f>
        <v>0</v>
      </c>
      <c r="R149" s="7">
        <f>SUMIFS(GQList,GIList,Table_ExternalData_1[[#This Row],[Item_key]],GDList,Table_ExternalData_1[[#Headers],[13]])</f>
        <v>0</v>
      </c>
      <c r="S149" s="7">
        <f>SUMIFS(GQList,GIList,Table_ExternalData_1[[#This Row],[Item_key]],GDList,Table_ExternalData_1[[#Headers],[14]])</f>
        <v>0</v>
      </c>
      <c r="T149" s="7">
        <f>SUMIFS(GQList,GIList,Table_ExternalData_1[[#This Row],[Item_key]],GDList,Table_ExternalData_1[[#Headers],[15]])</f>
        <v>0</v>
      </c>
      <c r="U149" s="7">
        <f>SUMIFS(GQList,GIList,Table_ExternalData_1[[#This Row],[Item_key]],GDList,Table_ExternalData_1[[#Headers],[16]])</f>
        <v>0</v>
      </c>
      <c r="V149" s="7">
        <f>SUMIFS(GQList,GIList,Table_ExternalData_1[[#This Row],[Item_key]],GDList,Table_ExternalData_1[[#Headers],[17]])</f>
        <v>0</v>
      </c>
      <c r="W149" s="7">
        <f>SUMIFS(GQList,GIList,Table_ExternalData_1[[#This Row],[Item_key]],GDList,Table_ExternalData_1[[#Headers],[18]])</f>
        <v>0</v>
      </c>
      <c r="X149" s="7">
        <f>SUMIFS(GQList,GIList,Table_ExternalData_1[[#This Row],[Item_key]],GDList,Table_ExternalData_1[[#Headers],[19]])</f>
        <v>2600</v>
      </c>
      <c r="Y149" s="7">
        <f>SUMIFS(GQList,GIList,Table_ExternalData_1[[#This Row],[Item_key]],GDList,Table_ExternalData_1[[#Headers],[20]])</f>
        <v>0</v>
      </c>
      <c r="Z149" s="7">
        <f>SUMIFS(GQList,GIList,Table_ExternalData_1[[#This Row],[Item_key]],GDList,Table_ExternalData_1[[#Headers],[21]])</f>
        <v>0</v>
      </c>
      <c r="AA149" s="7">
        <f>SUMIFS(GQList,GIList,Table_ExternalData_1[[#This Row],[Item_key]],GDList,Table_ExternalData_1[[#Headers],[22]])</f>
        <v>0</v>
      </c>
      <c r="AB149" s="7">
        <f>SUMIFS(GQList,GIList,Table_ExternalData_1[[#This Row],[Item_key]],GDList,Table_ExternalData_1[[#Headers],[23]])</f>
        <v>0</v>
      </c>
      <c r="AC149" s="7">
        <f>SUMIFS(GQList,GIList,Table_ExternalData_1[[#This Row],[Item_key]],GDList,Table_ExternalData_1[[#Headers],[24]])</f>
        <v>0</v>
      </c>
      <c r="AD149" s="7">
        <f>SUMIFS(GQList,GIList,Table_ExternalData_1[[#This Row],[Item_key]],GDList,Table_ExternalData_1[[#Headers],[25]])</f>
        <v>0</v>
      </c>
      <c r="AE149" s="7">
        <f>SUMIFS(GQList,GIList,Table_ExternalData_1[[#This Row],[Item_key]],GDList,Table_ExternalData_1[[#Headers],[26]])</f>
        <v>0</v>
      </c>
      <c r="AF149" s="7">
        <f>SUMIFS(GQList,GIList,Table_ExternalData_1[[#This Row],[Item_key]],GDList,Table_ExternalData_1[[#Headers],[27]])</f>
        <v>0</v>
      </c>
      <c r="AG149" s="7">
        <f>SUMIFS(GQList,GIList,Table_ExternalData_1[[#This Row],[Item_key]],GDList,Table_ExternalData_1[[#Headers],[28]])</f>
        <v>0</v>
      </c>
      <c r="AH149" s="7">
        <f>SUMIFS(GQList,GIList,Table_ExternalData_1[[#This Row],[Item_key]],GDList,Table_ExternalData_1[[#Headers],[29]])</f>
        <v>0</v>
      </c>
      <c r="AI149" s="7">
        <f>SUMIFS(GQList,GIList,Table_ExternalData_1[[#This Row],[Item_key]],GDList,Table_ExternalData_1[[#Headers],[30]])</f>
        <v>0</v>
      </c>
      <c r="AJ149" s="7">
        <f>SUMIFS(GQList,GIList,Table_ExternalData_1[[#This Row],[Item_key]],GDList,Table_ExternalData_1[[#Headers],[31]])</f>
        <v>5000</v>
      </c>
      <c r="AK149" s="7">
        <f>SUM(Table_ExternalData_1[[#This Row],[1]:[31]])</f>
        <v>7600</v>
      </c>
    </row>
    <row r="150" spans="1:37" ht="24" hidden="1">
      <c r="A150" s="3" t="s">
        <v>1838</v>
      </c>
      <c r="B150" s="3" t="s">
        <v>1818</v>
      </c>
      <c r="C150" s="3" t="s">
        <v>1978</v>
      </c>
      <c r="D150" s="3" t="s">
        <v>1979</v>
      </c>
      <c r="E150" s="6" t="s">
        <v>2021</v>
      </c>
      <c r="F150" s="7">
        <f>SUMIFS(GQList,GIList,Table_ExternalData_1[[#This Row],[Item_key]],GDList,Table_ExternalData_1[[#Headers],[1]])</f>
        <v>0</v>
      </c>
      <c r="G150" s="7">
        <f>SUMIFS(GQList,GIList,Table_ExternalData_1[[#This Row],[Item_key]],GDList,Table_ExternalData_1[[#Headers],[2]])</f>
        <v>0</v>
      </c>
      <c r="H150" s="7">
        <f>SUMIFS(GQList,GIList,Table_ExternalData_1[[#This Row],[Item_key]],GDList,Table_ExternalData_1[[#Headers],[3]])</f>
        <v>0</v>
      </c>
      <c r="I150" s="7">
        <f>SUMIFS(GQList,GIList,Table_ExternalData_1[[#This Row],[Item_key]],GDList,Table_ExternalData_1[[#Headers],[4]])</f>
        <v>0</v>
      </c>
      <c r="J150" s="7">
        <f>SUMIFS(GQList,GIList,Table_ExternalData_1[[#This Row],[Item_key]],GDList,Table_ExternalData_1[[#Headers],[5]])</f>
        <v>0</v>
      </c>
      <c r="K150" s="7">
        <f>SUMIFS(GQList,GIList,Table_ExternalData_1[[#This Row],[Item_key]],GDList,Table_ExternalData_1[[#Headers],[6]])</f>
        <v>0</v>
      </c>
      <c r="L150" s="7">
        <f>SUMIFS(GQList,GIList,Table_ExternalData_1[[#This Row],[Item_key]],GDList,Table_ExternalData_1[[#Headers],[7]])</f>
        <v>0</v>
      </c>
      <c r="M150" s="7">
        <f>SUMIFS(GQList,GIList,Table_ExternalData_1[[#This Row],[Item_key]],GDList,Table_ExternalData_1[[#Headers],[8]])</f>
        <v>0</v>
      </c>
      <c r="N150" s="7">
        <f>SUMIFS(GQList,GIList,Table_ExternalData_1[[#This Row],[Item_key]],GDList,Table_ExternalData_1[[#Headers],[9]])</f>
        <v>0</v>
      </c>
      <c r="O150" s="7">
        <f>SUMIFS(GQList,GIList,Table_ExternalData_1[[#This Row],[Item_key]],GDList,Table_ExternalData_1[[#Headers],[10]])</f>
        <v>0</v>
      </c>
      <c r="P150" s="7">
        <f>SUMIFS(GQList,GIList,Table_ExternalData_1[[#This Row],[Item_key]],GDList,Table_ExternalData_1[[#Headers],[11]])</f>
        <v>0</v>
      </c>
      <c r="Q150" s="7">
        <f>SUMIFS(GQList,GIList,Table_ExternalData_1[[#This Row],[Item_key]],GDList,Table_ExternalData_1[[#Headers],[12]])</f>
        <v>0</v>
      </c>
      <c r="R150" s="7">
        <f>SUMIFS(GQList,GIList,Table_ExternalData_1[[#This Row],[Item_key]],GDList,Table_ExternalData_1[[#Headers],[13]])</f>
        <v>0</v>
      </c>
      <c r="S150" s="7">
        <f>SUMIFS(GQList,GIList,Table_ExternalData_1[[#This Row],[Item_key]],GDList,Table_ExternalData_1[[#Headers],[14]])</f>
        <v>0</v>
      </c>
      <c r="T150" s="7">
        <f>SUMIFS(GQList,GIList,Table_ExternalData_1[[#This Row],[Item_key]],GDList,Table_ExternalData_1[[#Headers],[15]])</f>
        <v>0</v>
      </c>
      <c r="U150" s="7">
        <f>SUMIFS(GQList,GIList,Table_ExternalData_1[[#This Row],[Item_key]],GDList,Table_ExternalData_1[[#Headers],[16]])</f>
        <v>0</v>
      </c>
      <c r="V150" s="7">
        <f>SUMIFS(GQList,GIList,Table_ExternalData_1[[#This Row],[Item_key]],GDList,Table_ExternalData_1[[#Headers],[17]])</f>
        <v>0</v>
      </c>
      <c r="W150" s="7">
        <f>SUMIFS(GQList,GIList,Table_ExternalData_1[[#This Row],[Item_key]],GDList,Table_ExternalData_1[[#Headers],[18]])</f>
        <v>0</v>
      </c>
      <c r="X150" s="7">
        <f>SUMIFS(GQList,GIList,Table_ExternalData_1[[#This Row],[Item_key]],GDList,Table_ExternalData_1[[#Headers],[19]])</f>
        <v>0</v>
      </c>
      <c r="Y150" s="7">
        <f>SUMIFS(GQList,GIList,Table_ExternalData_1[[#This Row],[Item_key]],GDList,Table_ExternalData_1[[#Headers],[20]])</f>
        <v>2600</v>
      </c>
      <c r="Z150" s="7">
        <f>SUMIFS(GQList,GIList,Table_ExternalData_1[[#This Row],[Item_key]],GDList,Table_ExternalData_1[[#Headers],[21]])</f>
        <v>0</v>
      </c>
      <c r="AA150" s="7">
        <f>SUMIFS(GQList,GIList,Table_ExternalData_1[[#This Row],[Item_key]],GDList,Table_ExternalData_1[[#Headers],[22]])</f>
        <v>0</v>
      </c>
      <c r="AB150" s="7">
        <f>SUMIFS(GQList,GIList,Table_ExternalData_1[[#This Row],[Item_key]],GDList,Table_ExternalData_1[[#Headers],[23]])</f>
        <v>0</v>
      </c>
      <c r="AC150" s="7">
        <f>SUMIFS(GQList,GIList,Table_ExternalData_1[[#This Row],[Item_key]],GDList,Table_ExternalData_1[[#Headers],[24]])</f>
        <v>0</v>
      </c>
      <c r="AD150" s="7">
        <f>SUMIFS(GQList,GIList,Table_ExternalData_1[[#This Row],[Item_key]],GDList,Table_ExternalData_1[[#Headers],[25]])</f>
        <v>0</v>
      </c>
      <c r="AE150" s="7">
        <f>SUMIFS(GQList,GIList,Table_ExternalData_1[[#This Row],[Item_key]],GDList,Table_ExternalData_1[[#Headers],[26]])</f>
        <v>0</v>
      </c>
      <c r="AF150" s="7">
        <f>SUMIFS(GQList,GIList,Table_ExternalData_1[[#This Row],[Item_key]],GDList,Table_ExternalData_1[[#Headers],[27]])</f>
        <v>0</v>
      </c>
      <c r="AG150" s="7">
        <f>SUMIFS(GQList,GIList,Table_ExternalData_1[[#This Row],[Item_key]],GDList,Table_ExternalData_1[[#Headers],[28]])</f>
        <v>0</v>
      </c>
      <c r="AH150" s="7">
        <f>SUMIFS(GQList,GIList,Table_ExternalData_1[[#This Row],[Item_key]],GDList,Table_ExternalData_1[[#Headers],[29]])</f>
        <v>0</v>
      </c>
      <c r="AI150" s="7">
        <f>SUMIFS(GQList,GIList,Table_ExternalData_1[[#This Row],[Item_key]],GDList,Table_ExternalData_1[[#Headers],[30]])</f>
        <v>0</v>
      </c>
      <c r="AJ150" s="7">
        <f>SUMIFS(GQList,GIList,Table_ExternalData_1[[#This Row],[Item_key]],GDList,Table_ExternalData_1[[#Headers],[31]])</f>
        <v>0</v>
      </c>
      <c r="AK150" s="7">
        <f>SUM(Table_ExternalData_1[[#This Row],[1]:[31]])</f>
        <v>2600</v>
      </c>
    </row>
    <row r="151" spans="1:37" ht="24" hidden="1">
      <c r="A151" s="3" t="s">
        <v>1838</v>
      </c>
      <c r="B151" s="3" t="s">
        <v>1819</v>
      </c>
      <c r="C151" s="3" t="s">
        <v>1980</v>
      </c>
      <c r="D151" s="3" t="s">
        <v>1981</v>
      </c>
      <c r="E151" s="6" t="s">
        <v>2021</v>
      </c>
      <c r="F151" s="7">
        <f>SUMIFS(GQList,GIList,Table_ExternalData_1[[#This Row],[Item_key]],GDList,Table_ExternalData_1[[#Headers],[1]])</f>
        <v>0</v>
      </c>
      <c r="G151" s="7">
        <f>SUMIFS(GQList,GIList,Table_ExternalData_1[[#This Row],[Item_key]],GDList,Table_ExternalData_1[[#Headers],[2]])</f>
        <v>0</v>
      </c>
      <c r="H151" s="7">
        <f>SUMIFS(GQList,GIList,Table_ExternalData_1[[#This Row],[Item_key]],GDList,Table_ExternalData_1[[#Headers],[3]])</f>
        <v>0</v>
      </c>
      <c r="I151" s="7">
        <f>SUMIFS(GQList,GIList,Table_ExternalData_1[[#This Row],[Item_key]],GDList,Table_ExternalData_1[[#Headers],[4]])</f>
        <v>0</v>
      </c>
      <c r="J151" s="7">
        <f>SUMIFS(GQList,GIList,Table_ExternalData_1[[#This Row],[Item_key]],GDList,Table_ExternalData_1[[#Headers],[5]])</f>
        <v>0</v>
      </c>
      <c r="K151" s="7">
        <f>SUMIFS(GQList,GIList,Table_ExternalData_1[[#This Row],[Item_key]],GDList,Table_ExternalData_1[[#Headers],[6]])</f>
        <v>0</v>
      </c>
      <c r="L151" s="7">
        <f>SUMIFS(GQList,GIList,Table_ExternalData_1[[#This Row],[Item_key]],GDList,Table_ExternalData_1[[#Headers],[7]])</f>
        <v>0</v>
      </c>
      <c r="M151" s="7">
        <f>SUMIFS(GQList,GIList,Table_ExternalData_1[[#This Row],[Item_key]],GDList,Table_ExternalData_1[[#Headers],[8]])</f>
        <v>0</v>
      </c>
      <c r="N151" s="7">
        <f>SUMIFS(GQList,GIList,Table_ExternalData_1[[#This Row],[Item_key]],GDList,Table_ExternalData_1[[#Headers],[9]])</f>
        <v>0</v>
      </c>
      <c r="O151" s="7">
        <f>SUMIFS(GQList,GIList,Table_ExternalData_1[[#This Row],[Item_key]],GDList,Table_ExternalData_1[[#Headers],[10]])</f>
        <v>0</v>
      </c>
      <c r="P151" s="7">
        <f>SUMIFS(GQList,GIList,Table_ExternalData_1[[#This Row],[Item_key]],GDList,Table_ExternalData_1[[#Headers],[11]])</f>
        <v>0</v>
      </c>
      <c r="Q151" s="7">
        <f>SUMIFS(GQList,GIList,Table_ExternalData_1[[#This Row],[Item_key]],GDList,Table_ExternalData_1[[#Headers],[12]])</f>
        <v>0</v>
      </c>
      <c r="R151" s="7">
        <f>SUMIFS(GQList,GIList,Table_ExternalData_1[[#This Row],[Item_key]],GDList,Table_ExternalData_1[[#Headers],[13]])</f>
        <v>0</v>
      </c>
      <c r="S151" s="7">
        <f>SUMIFS(GQList,GIList,Table_ExternalData_1[[#This Row],[Item_key]],GDList,Table_ExternalData_1[[#Headers],[14]])</f>
        <v>0</v>
      </c>
      <c r="T151" s="7">
        <f>SUMIFS(GQList,GIList,Table_ExternalData_1[[#This Row],[Item_key]],GDList,Table_ExternalData_1[[#Headers],[15]])</f>
        <v>0</v>
      </c>
      <c r="U151" s="7">
        <f>SUMIFS(GQList,GIList,Table_ExternalData_1[[#This Row],[Item_key]],GDList,Table_ExternalData_1[[#Headers],[16]])</f>
        <v>0</v>
      </c>
      <c r="V151" s="7">
        <f>SUMIFS(GQList,GIList,Table_ExternalData_1[[#This Row],[Item_key]],GDList,Table_ExternalData_1[[#Headers],[17]])</f>
        <v>0</v>
      </c>
      <c r="W151" s="7">
        <f>SUMIFS(GQList,GIList,Table_ExternalData_1[[#This Row],[Item_key]],GDList,Table_ExternalData_1[[#Headers],[18]])</f>
        <v>0</v>
      </c>
      <c r="X151" s="7">
        <f>SUMIFS(GQList,GIList,Table_ExternalData_1[[#This Row],[Item_key]],GDList,Table_ExternalData_1[[#Headers],[19]])</f>
        <v>0</v>
      </c>
      <c r="Y151" s="7">
        <f>SUMIFS(GQList,GIList,Table_ExternalData_1[[#This Row],[Item_key]],GDList,Table_ExternalData_1[[#Headers],[20]])</f>
        <v>2700</v>
      </c>
      <c r="Z151" s="7">
        <f>SUMIFS(GQList,GIList,Table_ExternalData_1[[#This Row],[Item_key]],GDList,Table_ExternalData_1[[#Headers],[21]])</f>
        <v>0</v>
      </c>
      <c r="AA151" s="7">
        <f>SUMIFS(GQList,GIList,Table_ExternalData_1[[#This Row],[Item_key]],GDList,Table_ExternalData_1[[#Headers],[22]])</f>
        <v>0</v>
      </c>
      <c r="AB151" s="7">
        <f>SUMIFS(GQList,GIList,Table_ExternalData_1[[#This Row],[Item_key]],GDList,Table_ExternalData_1[[#Headers],[23]])</f>
        <v>0</v>
      </c>
      <c r="AC151" s="7">
        <f>SUMIFS(GQList,GIList,Table_ExternalData_1[[#This Row],[Item_key]],GDList,Table_ExternalData_1[[#Headers],[24]])</f>
        <v>0</v>
      </c>
      <c r="AD151" s="7">
        <f>SUMIFS(GQList,GIList,Table_ExternalData_1[[#This Row],[Item_key]],GDList,Table_ExternalData_1[[#Headers],[25]])</f>
        <v>0</v>
      </c>
      <c r="AE151" s="7">
        <f>SUMIFS(GQList,GIList,Table_ExternalData_1[[#This Row],[Item_key]],GDList,Table_ExternalData_1[[#Headers],[26]])</f>
        <v>0</v>
      </c>
      <c r="AF151" s="7">
        <f>SUMIFS(GQList,GIList,Table_ExternalData_1[[#This Row],[Item_key]],GDList,Table_ExternalData_1[[#Headers],[27]])</f>
        <v>0</v>
      </c>
      <c r="AG151" s="7">
        <f>SUMIFS(GQList,GIList,Table_ExternalData_1[[#This Row],[Item_key]],GDList,Table_ExternalData_1[[#Headers],[28]])</f>
        <v>0</v>
      </c>
      <c r="AH151" s="7">
        <f>SUMIFS(GQList,GIList,Table_ExternalData_1[[#This Row],[Item_key]],GDList,Table_ExternalData_1[[#Headers],[29]])</f>
        <v>0</v>
      </c>
      <c r="AI151" s="7">
        <f>SUMIFS(GQList,GIList,Table_ExternalData_1[[#This Row],[Item_key]],GDList,Table_ExternalData_1[[#Headers],[30]])</f>
        <v>0</v>
      </c>
      <c r="AJ151" s="7">
        <f>SUMIFS(GQList,GIList,Table_ExternalData_1[[#This Row],[Item_key]],GDList,Table_ExternalData_1[[#Headers],[31]])</f>
        <v>0</v>
      </c>
      <c r="AK151" s="7">
        <f>SUM(Table_ExternalData_1[[#This Row],[1]:[31]])</f>
        <v>2700</v>
      </c>
    </row>
    <row r="152" spans="1:37" ht="24" hidden="1">
      <c r="A152" s="3" t="s">
        <v>1838</v>
      </c>
      <c r="B152" s="3" t="s">
        <v>1745</v>
      </c>
      <c r="C152" s="3" t="s">
        <v>1982</v>
      </c>
      <c r="D152" s="3" t="s">
        <v>1983</v>
      </c>
      <c r="E152" s="6" t="s">
        <v>2021</v>
      </c>
      <c r="F152" s="7">
        <f>SUMIFS(GQList,GIList,Table_ExternalData_1[[#This Row],[Item_key]],GDList,Table_ExternalData_1[[#Headers],[1]])</f>
        <v>0</v>
      </c>
      <c r="G152" s="7">
        <f>SUMIFS(GQList,GIList,Table_ExternalData_1[[#This Row],[Item_key]],GDList,Table_ExternalData_1[[#Headers],[2]])</f>
        <v>0</v>
      </c>
      <c r="H152" s="7">
        <f>SUMIFS(GQList,GIList,Table_ExternalData_1[[#This Row],[Item_key]],GDList,Table_ExternalData_1[[#Headers],[3]])</f>
        <v>0</v>
      </c>
      <c r="I152" s="7">
        <f>SUMIFS(GQList,GIList,Table_ExternalData_1[[#This Row],[Item_key]],GDList,Table_ExternalData_1[[#Headers],[4]])</f>
        <v>0</v>
      </c>
      <c r="J152" s="7">
        <f>SUMIFS(GQList,GIList,Table_ExternalData_1[[#This Row],[Item_key]],GDList,Table_ExternalData_1[[#Headers],[5]])</f>
        <v>0</v>
      </c>
      <c r="K152" s="7">
        <f>SUMIFS(GQList,GIList,Table_ExternalData_1[[#This Row],[Item_key]],GDList,Table_ExternalData_1[[#Headers],[6]])</f>
        <v>2000</v>
      </c>
      <c r="L152" s="7">
        <f>SUMIFS(GQList,GIList,Table_ExternalData_1[[#This Row],[Item_key]],GDList,Table_ExternalData_1[[#Headers],[7]])</f>
        <v>0</v>
      </c>
      <c r="M152" s="7">
        <f>SUMIFS(GQList,GIList,Table_ExternalData_1[[#This Row],[Item_key]],GDList,Table_ExternalData_1[[#Headers],[8]])</f>
        <v>0</v>
      </c>
      <c r="N152" s="7">
        <f>SUMIFS(GQList,GIList,Table_ExternalData_1[[#This Row],[Item_key]],GDList,Table_ExternalData_1[[#Headers],[9]])</f>
        <v>0</v>
      </c>
      <c r="O152" s="7">
        <f>SUMIFS(GQList,GIList,Table_ExternalData_1[[#This Row],[Item_key]],GDList,Table_ExternalData_1[[#Headers],[10]])</f>
        <v>0</v>
      </c>
      <c r="P152" s="7">
        <f>SUMIFS(GQList,GIList,Table_ExternalData_1[[#This Row],[Item_key]],GDList,Table_ExternalData_1[[#Headers],[11]])</f>
        <v>0</v>
      </c>
      <c r="Q152" s="7">
        <f>SUMIFS(GQList,GIList,Table_ExternalData_1[[#This Row],[Item_key]],GDList,Table_ExternalData_1[[#Headers],[12]])</f>
        <v>0</v>
      </c>
      <c r="R152" s="7">
        <f>SUMIFS(GQList,GIList,Table_ExternalData_1[[#This Row],[Item_key]],GDList,Table_ExternalData_1[[#Headers],[13]])</f>
        <v>0</v>
      </c>
      <c r="S152" s="7">
        <f>SUMIFS(GQList,GIList,Table_ExternalData_1[[#This Row],[Item_key]],GDList,Table_ExternalData_1[[#Headers],[14]])</f>
        <v>5200</v>
      </c>
      <c r="T152" s="7">
        <f>SUMIFS(GQList,GIList,Table_ExternalData_1[[#This Row],[Item_key]],GDList,Table_ExternalData_1[[#Headers],[15]])</f>
        <v>0</v>
      </c>
      <c r="U152" s="7">
        <f>SUMIFS(GQList,GIList,Table_ExternalData_1[[#This Row],[Item_key]],GDList,Table_ExternalData_1[[#Headers],[16]])</f>
        <v>0</v>
      </c>
      <c r="V152" s="7">
        <f>SUMIFS(GQList,GIList,Table_ExternalData_1[[#This Row],[Item_key]],GDList,Table_ExternalData_1[[#Headers],[17]])</f>
        <v>0</v>
      </c>
      <c r="W152" s="7">
        <f>SUMIFS(GQList,GIList,Table_ExternalData_1[[#This Row],[Item_key]],GDList,Table_ExternalData_1[[#Headers],[18]])</f>
        <v>0</v>
      </c>
      <c r="X152" s="7">
        <f>SUMIFS(GQList,GIList,Table_ExternalData_1[[#This Row],[Item_key]],GDList,Table_ExternalData_1[[#Headers],[19]])</f>
        <v>0</v>
      </c>
      <c r="Y152" s="7">
        <f>SUMIFS(GQList,GIList,Table_ExternalData_1[[#This Row],[Item_key]],GDList,Table_ExternalData_1[[#Headers],[20]])</f>
        <v>0</v>
      </c>
      <c r="Z152" s="7">
        <f>SUMIFS(GQList,GIList,Table_ExternalData_1[[#This Row],[Item_key]],GDList,Table_ExternalData_1[[#Headers],[21]])</f>
        <v>0</v>
      </c>
      <c r="AA152" s="7">
        <f>SUMIFS(GQList,GIList,Table_ExternalData_1[[#This Row],[Item_key]],GDList,Table_ExternalData_1[[#Headers],[22]])</f>
        <v>0</v>
      </c>
      <c r="AB152" s="7">
        <f>SUMIFS(GQList,GIList,Table_ExternalData_1[[#This Row],[Item_key]],GDList,Table_ExternalData_1[[#Headers],[23]])</f>
        <v>0</v>
      </c>
      <c r="AC152" s="7">
        <f>SUMIFS(GQList,GIList,Table_ExternalData_1[[#This Row],[Item_key]],GDList,Table_ExternalData_1[[#Headers],[24]])</f>
        <v>0</v>
      </c>
      <c r="AD152" s="7">
        <f>SUMIFS(GQList,GIList,Table_ExternalData_1[[#This Row],[Item_key]],GDList,Table_ExternalData_1[[#Headers],[25]])</f>
        <v>0</v>
      </c>
      <c r="AE152" s="7">
        <f>SUMIFS(GQList,GIList,Table_ExternalData_1[[#This Row],[Item_key]],GDList,Table_ExternalData_1[[#Headers],[26]])</f>
        <v>0</v>
      </c>
      <c r="AF152" s="7">
        <f>SUMIFS(GQList,GIList,Table_ExternalData_1[[#This Row],[Item_key]],GDList,Table_ExternalData_1[[#Headers],[27]])</f>
        <v>0</v>
      </c>
      <c r="AG152" s="7">
        <f>SUMIFS(GQList,GIList,Table_ExternalData_1[[#This Row],[Item_key]],GDList,Table_ExternalData_1[[#Headers],[28]])</f>
        <v>0</v>
      </c>
      <c r="AH152" s="7">
        <f>SUMIFS(GQList,GIList,Table_ExternalData_1[[#This Row],[Item_key]],GDList,Table_ExternalData_1[[#Headers],[29]])</f>
        <v>0</v>
      </c>
      <c r="AI152" s="7">
        <f>SUMIFS(GQList,GIList,Table_ExternalData_1[[#This Row],[Item_key]],GDList,Table_ExternalData_1[[#Headers],[30]])</f>
        <v>5600</v>
      </c>
      <c r="AJ152" s="7">
        <f>SUMIFS(GQList,GIList,Table_ExternalData_1[[#This Row],[Item_key]],GDList,Table_ExternalData_1[[#Headers],[31]])</f>
        <v>0</v>
      </c>
      <c r="AK152" s="7">
        <f>SUM(Table_ExternalData_1[[#This Row],[1]:[31]])</f>
        <v>12800</v>
      </c>
    </row>
    <row r="153" spans="1:37" ht="24" hidden="1">
      <c r="A153" s="3" t="s">
        <v>1838</v>
      </c>
      <c r="B153" s="3" t="s">
        <v>1820</v>
      </c>
      <c r="C153" s="3" t="s">
        <v>1984</v>
      </c>
      <c r="D153" s="3" t="s">
        <v>1869</v>
      </c>
      <c r="E153" s="6" t="s">
        <v>2021</v>
      </c>
      <c r="F153" s="7">
        <f>SUMIFS(GQList,GIList,Table_ExternalData_1[[#This Row],[Item_key]],GDList,Table_ExternalData_1[[#Headers],[1]])</f>
        <v>0</v>
      </c>
      <c r="G153" s="7">
        <f>SUMIFS(GQList,GIList,Table_ExternalData_1[[#This Row],[Item_key]],GDList,Table_ExternalData_1[[#Headers],[2]])</f>
        <v>0</v>
      </c>
      <c r="H153" s="7">
        <f>SUMIFS(GQList,GIList,Table_ExternalData_1[[#This Row],[Item_key]],GDList,Table_ExternalData_1[[#Headers],[3]])</f>
        <v>0</v>
      </c>
      <c r="I153" s="7">
        <f>SUMIFS(GQList,GIList,Table_ExternalData_1[[#This Row],[Item_key]],GDList,Table_ExternalData_1[[#Headers],[4]])</f>
        <v>0</v>
      </c>
      <c r="J153" s="7">
        <f>SUMIFS(GQList,GIList,Table_ExternalData_1[[#This Row],[Item_key]],GDList,Table_ExternalData_1[[#Headers],[5]])</f>
        <v>0</v>
      </c>
      <c r="K153" s="7">
        <f>SUMIFS(GQList,GIList,Table_ExternalData_1[[#This Row],[Item_key]],GDList,Table_ExternalData_1[[#Headers],[6]])</f>
        <v>0</v>
      </c>
      <c r="L153" s="7">
        <f>SUMIFS(GQList,GIList,Table_ExternalData_1[[#This Row],[Item_key]],GDList,Table_ExternalData_1[[#Headers],[7]])</f>
        <v>0</v>
      </c>
      <c r="M153" s="7">
        <f>SUMIFS(GQList,GIList,Table_ExternalData_1[[#This Row],[Item_key]],GDList,Table_ExternalData_1[[#Headers],[8]])</f>
        <v>0</v>
      </c>
      <c r="N153" s="7">
        <f>SUMIFS(GQList,GIList,Table_ExternalData_1[[#This Row],[Item_key]],GDList,Table_ExternalData_1[[#Headers],[9]])</f>
        <v>0</v>
      </c>
      <c r="O153" s="7">
        <f>SUMIFS(GQList,GIList,Table_ExternalData_1[[#This Row],[Item_key]],GDList,Table_ExternalData_1[[#Headers],[10]])</f>
        <v>0</v>
      </c>
      <c r="P153" s="7">
        <f>SUMIFS(GQList,GIList,Table_ExternalData_1[[#This Row],[Item_key]],GDList,Table_ExternalData_1[[#Headers],[11]])</f>
        <v>0</v>
      </c>
      <c r="Q153" s="7">
        <f>SUMIFS(GQList,GIList,Table_ExternalData_1[[#This Row],[Item_key]],GDList,Table_ExternalData_1[[#Headers],[12]])</f>
        <v>0</v>
      </c>
      <c r="R153" s="7">
        <f>SUMIFS(GQList,GIList,Table_ExternalData_1[[#This Row],[Item_key]],GDList,Table_ExternalData_1[[#Headers],[13]])</f>
        <v>0</v>
      </c>
      <c r="S153" s="7">
        <f>SUMIFS(GQList,GIList,Table_ExternalData_1[[#This Row],[Item_key]],GDList,Table_ExternalData_1[[#Headers],[14]])</f>
        <v>0</v>
      </c>
      <c r="T153" s="7">
        <f>SUMIFS(GQList,GIList,Table_ExternalData_1[[#This Row],[Item_key]],GDList,Table_ExternalData_1[[#Headers],[15]])</f>
        <v>0</v>
      </c>
      <c r="U153" s="7">
        <f>SUMIFS(GQList,GIList,Table_ExternalData_1[[#This Row],[Item_key]],GDList,Table_ExternalData_1[[#Headers],[16]])</f>
        <v>0</v>
      </c>
      <c r="V153" s="7">
        <f>SUMIFS(GQList,GIList,Table_ExternalData_1[[#This Row],[Item_key]],GDList,Table_ExternalData_1[[#Headers],[17]])</f>
        <v>0</v>
      </c>
      <c r="W153" s="7">
        <f>SUMIFS(GQList,GIList,Table_ExternalData_1[[#This Row],[Item_key]],GDList,Table_ExternalData_1[[#Headers],[18]])</f>
        <v>0</v>
      </c>
      <c r="X153" s="7">
        <f>SUMIFS(GQList,GIList,Table_ExternalData_1[[#This Row],[Item_key]],GDList,Table_ExternalData_1[[#Headers],[19]])</f>
        <v>0</v>
      </c>
      <c r="Y153" s="7">
        <f>SUMIFS(GQList,GIList,Table_ExternalData_1[[#This Row],[Item_key]],GDList,Table_ExternalData_1[[#Headers],[20]])</f>
        <v>6500</v>
      </c>
      <c r="Z153" s="7">
        <f>SUMIFS(GQList,GIList,Table_ExternalData_1[[#This Row],[Item_key]],GDList,Table_ExternalData_1[[#Headers],[21]])</f>
        <v>0</v>
      </c>
      <c r="AA153" s="7">
        <f>SUMIFS(GQList,GIList,Table_ExternalData_1[[#This Row],[Item_key]],GDList,Table_ExternalData_1[[#Headers],[22]])</f>
        <v>0</v>
      </c>
      <c r="AB153" s="7">
        <f>SUMIFS(GQList,GIList,Table_ExternalData_1[[#This Row],[Item_key]],GDList,Table_ExternalData_1[[#Headers],[23]])</f>
        <v>0</v>
      </c>
      <c r="AC153" s="7">
        <f>SUMIFS(GQList,GIList,Table_ExternalData_1[[#This Row],[Item_key]],GDList,Table_ExternalData_1[[#Headers],[24]])</f>
        <v>0</v>
      </c>
      <c r="AD153" s="7">
        <f>SUMIFS(GQList,GIList,Table_ExternalData_1[[#This Row],[Item_key]],GDList,Table_ExternalData_1[[#Headers],[25]])</f>
        <v>0</v>
      </c>
      <c r="AE153" s="7">
        <f>SUMIFS(GQList,GIList,Table_ExternalData_1[[#This Row],[Item_key]],GDList,Table_ExternalData_1[[#Headers],[26]])</f>
        <v>0</v>
      </c>
      <c r="AF153" s="7">
        <f>SUMIFS(GQList,GIList,Table_ExternalData_1[[#This Row],[Item_key]],GDList,Table_ExternalData_1[[#Headers],[27]])</f>
        <v>0</v>
      </c>
      <c r="AG153" s="7">
        <f>SUMIFS(GQList,GIList,Table_ExternalData_1[[#This Row],[Item_key]],GDList,Table_ExternalData_1[[#Headers],[28]])</f>
        <v>0</v>
      </c>
      <c r="AH153" s="7">
        <f>SUMIFS(GQList,GIList,Table_ExternalData_1[[#This Row],[Item_key]],GDList,Table_ExternalData_1[[#Headers],[29]])</f>
        <v>0</v>
      </c>
      <c r="AI153" s="7">
        <f>SUMIFS(GQList,GIList,Table_ExternalData_1[[#This Row],[Item_key]],GDList,Table_ExternalData_1[[#Headers],[30]])</f>
        <v>0</v>
      </c>
      <c r="AJ153" s="7">
        <f>SUMIFS(GQList,GIList,Table_ExternalData_1[[#This Row],[Item_key]],GDList,Table_ExternalData_1[[#Headers],[31]])</f>
        <v>0</v>
      </c>
      <c r="AK153" s="7">
        <f>SUM(Table_ExternalData_1[[#This Row],[1]:[31]])</f>
        <v>6500</v>
      </c>
    </row>
    <row r="154" spans="1:37" ht="24" hidden="1">
      <c r="A154" s="3" t="s">
        <v>1838</v>
      </c>
      <c r="B154" s="3" t="s">
        <v>1821</v>
      </c>
      <c r="C154" s="3" t="s">
        <v>1985</v>
      </c>
      <c r="D154" s="3" t="s">
        <v>1986</v>
      </c>
      <c r="E154" s="6" t="s">
        <v>2021</v>
      </c>
      <c r="F154" s="7">
        <f>SUMIFS(GQList,GIList,Table_ExternalData_1[[#This Row],[Item_key]],GDList,Table_ExternalData_1[[#Headers],[1]])</f>
        <v>0</v>
      </c>
      <c r="G154" s="7">
        <f>SUMIFS(GQList,GIList,Table_ExternalData_1[[#This Row],[Item_key]],GDList,Table_ExternalData_1[[#Headers],[2]])</f>
        <v>0</v>
      </c>
      <c r="H154" s="7">
        <f>SUMIFS(GQList,GIList,Table_ExternalData_1[[#This Row],[Item_key]],GDList,Table_ExternalData_1[[#Headers],[3]])</f>
        <v>0</v>
      </c>
      <c r="I154" s="7">
        <f>SUMIFS(GQList,GIList,Table_ExternalData_1[[#This Row],[Item_key]],GDList,Table_ExternalData_1[[#Headers],[4]])</f>
        <v>0</v>
      </c>
      <c r="J154" s="7">
        <f>SUMIFS(GQList,GIList,Table_ExternalData_1[[#This Row],[Item_key]],GDList,Table_ExternalData_1[[#Headers],[5]])</f>
        <v>0</v>
      </c>
      <c r="K154" s="7">
        <f>SUMIFS(GQList,GIList,Table_ExternalData_1[[#This Row],[Item_key]],GDList,Table_ExternalData_1[[#Headers],[6]])</f>
        <v>0</v>
      </c>
      <c r="L154" s="7">
        <f>SUMIFS(GQList,GIList,Table_ExternalData_1[[#This Row],[Item_key]],GDList,Table_ExternalData_1[[#Headers],[7]])</f>
        <v>0</v>
      </c>
      <c r="M154" s="7">
        <f>SUMIFS(GQList,GIList,Table_ExternalData_1[[#This Row],[Item_key]],GDList,Table_ExternalData_1[[#Headers],[8]])</f>
        <v>0</v>
      </c>
      <c r="N154" s="7">
        <f>SUMIFS(GQList,GIList,Table_ExternalData_1[[#This Row],[Item_key]],GDList,Table_ExternalData_1[[#Headers],[9]])</f>
        <v>0</v>
      </c>
      <c r="O154" s="7">
        <f>SUMIFS(GQList,GIList,Table_ExternalData_1[[#This Row],[Item_key]],GDList,Table_ExternalData_1[[#Headers],[10]])</f>
        <v>0</v>
      </c>
      <c r="P154" s="7">
        <f>SUMIFS(GQList,GIList,Table_ExternalData_1[[#This Row],[Item_key]],GDList,Table_ExternalData_1[[#Headers],[11]])</f>
        <v>0</v>
      </c>
      <c r="Q154" s="7">
        <f>SUMIFS(GQList,GIList,Table_ExternalData_1[[#This Row],[Item_key]],GDList,Table_ExternalData_1[[#Headers],[12]])</f>
        <v>0</v>
      </c>
      <c r="R154" s="7">
        <f>SUMIFS(GQList,GIList,Table_ExternalData_1[[#This Row],[Item_key]],GDList,Table_ExternalData_1[[#Headers],[13]])</f>
        <v>0</v>
      </c>
      <c r="S154" s="7">
        <f>SUMIFS(GQList,GIList,Table_ExternalData_1[[#This Row],[Item_key]],GDList,Table_ExternalData_1[[#Headers],[14]])</f>
        <v>0</v>
      </c>
      <c r="T154" s="7">
        <f>SUMIFS(GQList,GIList,Table_ExternalData_1[[#This Row],[Item_key]],GDList,Table_ExternalData_1[[#Headers],[15]])</f>
        <v>0</v>
      </c>
      <c r="U154" s="7">
        <f>SUMIFS(GQList,GIList,Table_ExternalData_1[[#This Row],[Item_key]],GDList,Table_ExternalData_1[[#Headers],[16]])</f>
        <v>0</v>
      </c>
      <c r="V154" s="7">
        <f>SUMIFS(GQList,GIList,Table_ExternalData_1[[#This Row],[Item_key]],GDList,Table_ExternalData_1[[#Headers],[17]])</f>
        <v>0</v>
      </c>
      <c r="W154" s="7">
        <f>SUMIFS(GQList,GIList,Table_ExternalData_1[[#This Row],[Item_key]],GDList,Table_ExternalData_1[[#Headers],[18]])</f>
        <v>0</v>
      </c>
      <c r="X154" s="7">
        <f>SUMIFS(GQList,GIList,Table_ExternalData_1[[#This Row],[Item_key]],GDList,Table_ExternalData_1[[#Headers],[19]])</f>
        <v>0</v>
      </c>
      <c r="Y154" s="7">
        <f>SUMIFS(GQList,GIList,Table_ExternalData_1[[#This Row],[Item_key]],GDList,Table_ExternalData_1[[#Headers],[20]])</f>
        <v>13749</v>
      </c>
      <c r="Z154" s="7">
        <f>SUMIFS(GQList,GIList,Table_ExternalData_1[[#This Row],[Item_key]],GDList,Table_ExternalData_1[[#Headers],[21]])</f>
        <v>0</v>
      </c>
      <c r="AA154" s="7">
        <f>SUMIFS(GQList,GIList,Table_ExternalData_1[[#This Row],[Item_key]],GDList,Table_ExternalData_1[[#Headers],[22]])</f>
        <v>0</v>
      </c>
      <c r="AB154" s="7">
        <f>SUMIFS(GQList,GIList,Table_ExternalData_1[[#This Row],[Item_key]],GDList,Table_ExternalData_1[[#Headers],[23]])</f>
        <v>0</v>
      </c>
      <c r="AC154" s="7">
        <f>SUMIFS(GQList,GIList,Table_ExternalData_1[[#This Row],[Item_key]],GDList,Table_ExternalData_1[[#Headers],[24]])</f>
        <v>0</v>
      </c>
      <c r="AD154" s="7">
        <f>SUMIFS(GQList,GIList,Table_ExternalData_1[[#This Row],[Item_key]],GDList,Table_ExternalData_1[[#Headers],[25]])</f>
        <v>0</v>
      </c>
      <c r="AE154" s="7">
        <f>SUMIFS(GQList,GIList,Table_ExternalData_1[[#This Row],[Item_key]],GDList,Table_ExternalData_1[[#Headers],[26]])</f>
        <v>0</v>
      </c>
      <c r="AF154" s="7">
        <f>SUMIFS(GQList,GIList,Table_ExternalData_1[[#This Row],[Item_key]],GDList,Table_ExternalData_1[[#Headers],[27]])</f>
        <v>0</v>
      </c>
      <c r="AG154" s="7">
        <f>SUMIFS(GQList,GIList,Table_ExternalData_1[[#This Row],[Item_key]],GDList,Table_ExternalData_1[[#Headers],[28]])</f>
        <v>0</v>
      </c>
      <c r="AH154" s="7">
        <f>SUMIFS(GQList,GIList,Table_ExternalData_1[[#This Row],[Item_key]],GDList,Table_ExternalData_1[[#Headers],[29]])</f>
        <v>0</v>
      </c>
      <c r="AI154" s="7">
        <f>SUMIFS(GQList,GIList,Table_ExternalData_1[[#This Row],[Item_key]],GDList,Table_ExternalData_1[[#Headers],[30]])</f>
        <v>0</v>
      </c>
      <c r="AJ154" s="7">
        <f>SUMIFS(GQList,GIList,Table_ExternalData_1[[#This Row],[Item_key]],GDList,Table_ExternalData_1[[#Headers],[31]])</f>
        <v>0</v>
      </c>
      <c r="AK154" s="7">
        <f>SUM(Table_ExternalData_1[[#This Row],[1]:[31]])</f>
        <v>13749</v>
      </c>
    </row>
    <row r="155" spans="1:37" ht="24" hidden="1">
      <c r="A155" s="3" t="s">
        <v>1838</v>
      </c>
      <c r="B155" s="3" t="s">
        <v>1822</v>
      </c>
      <c r="C155" s="3" t="s">
        <v>1987</v>
      </c>
      <c r="D155" s="3" t="s">
        <v>1988</v>
      </c>
      <c r="E155" s="6" t="s">
        <v>2021</v>
      </c>
      <c r="F155" s="7">
        <f>SUMIFS(GQList,GIList,Table_ExternalData_1[[#This Row],[Item_key]],GDList,Table_ExternalData_1[[#Headers],[1]])</f>
        <v>0</v>
      </c>
      <c r="G155" s="7">
        <f>SUMIFS(GQList,GIList,Table_ExternalData_1[[#This Row],[Item_key]],GDList,Table_ExternalData_1[[#Headers],[2]])</f>
        <v>0</v>
      </c>
      <c r="H155" s="7">
        <f>SUMIFS(GQList,GIList,Table_ExternalData_1[[#This Row],[Item_key]],GDList,Table_ExternalData_1[[#Headers],[3]])</f>
        <v>0</v>
      </c>
      <c r="I155" s="7">
        <f>SUMIFS(GQList,GIList,Table_ExternalData_1[[#This Row],[Item_key]],GDList,Table_ExternalData_1[[#Headers],[4]])</f>
        <v>0</v>
      </c>
      <c r="J155" s="7">
        <f>SUMIFS(GQList,GIList,Table_ExternalData_1[[#This Row],[Item_key]],GDList,Table_ExternalData_1[[#Headers],[5]])</f>
        <v>0</v>
      </c>
      <c r="K155" s="7">
        <f>SUMIFS(GQList,GIList,Table_ExternalData_1[[#This Row],[Item_key]],GDList,Table_ExternalData_1[[#Headers],[6]])</f>
        <v>0</v>
      </c>
      <c r="L155" s="7">
        <f>SUMIFS(GQList,GIList,Table_ExternalData_1[[#This Row],[Item_key]],GDList,Table_ExternalData_1[[#Headers],[7]])</f>
        <v>0</v>
      </c>
      <c r="M155" s="7">
        <f>SUMIFS(GQList,GIList,Table_ExternalData_1[[#This Row],[Item_key]],GDList,Table_ExternalData_1[[#Headers],[8]])</f>
        <v>0</v>
      </c>
      <c r="N155" s="7">
        <f>SUMIFS(GQList,GIList,Table_ExternalData_1[[#This Row],[Item_key]],GDList,Table_ExternalData_1[[#Headers],[9]])</f>
        <v>0</v>
      </c>
      <c r="O155" s="7">
        <f>SUMIFS(GQList,GIList,Table_ExternalData_1[[#This Row],[Item_key]],GDList,Table_ExternalData_1[[#Headers],[10]])</f>
        <v>0</v>
      </c>
      <c r="P155" s="7">
        <f>SUMIFS(GQList,GIList,Table_ExternalData_1[[#This Row],[Item_key]],GDList,Table_ExternalData_1[[#Headers],[11]])</f>
        <v>0</v>
      </c>
      <c r="Q155" s="7">
        <f>SUMIFS(GQList,GIList,Table_ExternalData_1[[#This Row],[Item_key]],GDList,Table_ExternalData_1[[#Headers],[12]])</f>
        <v>0</v>
      </c>
      <c r="R155" s="7">
        <f>SUMIFS(GQList,GIList,Table_ExternalData_1[[#This Row],[Item_key]],GDList,Table_ExternalData_1[[#Headers],[13]])</f>
        <v>0</v>
      </c>
      <c r="S155" s="7">
        <f>SUMIFS(GQList,GIList,Table_ExternalData_1[[#This Row],[Item_key]],GDList,Table_ExternalData_1[[#Headers],[14]])</f>
        <v>0</v>
      </c>
      <c r="T155" s="7">
        <f>SUMIFS(GQList,GIList,Table_ExternalData_1[[#This Row],[Item_key]],GDList,Table_ExternalData_1[[#Headers],[15]])</f>
        <v>0</v>
      </c>
      <c r="U155" s="7">
        <f>SUMIFS(GQList,GIList,Table_ExternalData_1[[#This Row],[Item_key]],GDList,Table_ExternalData_1[[#Headers],[16]])</f>
        <v>0</v>
      </c>
      <c r="V155" s="7">
        <f>SUMIFS(GQList,GIList,Table_ExternalData_1[[#This Row],[Item_key]],GDList,Table_ExternalData_1[[#Headers],[17]])</f>
        <v>0</v>
      </c>
      <c r="W155" s="7">
        <f>SUMIFS(GQList,GIList,Table_ExternalData_1[[#This Row],[Item_key]],GDList,Table_ExternalData_1[[#Headers],[18]])</f>
        <v>0</v>
      </c>
      <c r="X155" s="7">
        <f>SUMIFS(GQList,GIList,Table_ExternalData_1[[#This Row],[Item_key]],GDList,Table_ExternalData_1[[#Headers],[19]])</f>
        <v>0</v>
      </c>
      <c r="Y155" s="7">
        <f>SUMIFS(GQList,GIList,Table_ExternalData_1[[#This Row],[Item_key]],GDList,Table_ExternalData_1[[#Headers],[20]])</f>
        <v>6500</v>
      </c>
      <c r="Z155" s="7">
        <f>SUMIFS(GQList,GIList,Table_ExternalData_1[[#This Row],[Item_key]],GDList,Table_ExternalData_1[[#Headers],[21]])</f>
        <v>0</v>
      </c>
      <c r="AA155" s="7">
        <f>SUMIFS(GQList,GIList,Table_ExternalData_1[[#This Row],[Item_key]],GDList,Table_ExternalData_1[[#Headers],[22]])</f>
        <v>0</v>
      </c>
      <c r="AB155" s="7">
        <f>SUMIFS(GQList,GIList,Table_ExternalData_1[[#This Row],[Item_key]],GDList,Table_ExternalData_1[[#Headers],[23]])</f>
        <v>0</v>
      </c>
      <c r="AC155" s="7">
        <f>SUMIFS(GQList,GIList,Table_ExternalData_1[[#This Row],[Item_key]],GDList,Table_ExternalData_1[[#Headers],[24]])</f>
        <v>0</v>
      </c>
      <c r="AD155" s="7">
        <f>SUMIFS(GQList,GIList,Table_ExternalData_1[[#This Row],[Item_key]],GDList,Table_ExternalData_1[[#Headers],[25]])</f>
        <v>0</v>
      </c>
      <c r="AE155" s="7">
        <f>SUMIFS(GQList,GIList,Table_ExternalData_1[[#This Row],[Item_key]],GDList,Table_ExternalData_1[[#Headers],[26]])</f>
        <v>0</v>
      </c>
      <c r="AF155" s="7">
        <f>SUMIFS(GQList,GIList,Table_ExternalData_1[[#This Row],[Item_key]],GDList,Table_ExternalData_1[[#Headers],[27]])</f>
        <v>0</v>
      </c>
      <c r="AG155" s="7">
        <f>SUMIFS(GQList,GIList,Table_ExternalData_1[[#This Row],[Item_key]],GDList,Table_ExternalData_1[[#Headers],[28]])</f>
        <v>0</v>
      </c>
      <c r="AH155" s="7">
        <f>SUMIFS(GQList,GIList,Table_ExternalData_1[[#This Row],[Item_key]],GDList,Table_ExternalData_1[[#Headers],[29]])</f>
        <v>0</v>
      </c>
      <c r="AI155" s="7">
        <f>SUMIFS(GQList,GIList,Table_ExternalData_1[[#This Row],[Item_key]],GDList,Table_ExternalData_1[[#Headers],[30]])</f>
        <v>0</v>
      </c>
      <c r="AJ155" s="7">
        <f>SUMIFS(GQList,GIList,Table_ExternalData_1[[#This Row],[Item_key]],GDList,Table_ExternalData_1[[#Headers],[31]])</f>
        <v>0</v>
      </c>
      <c r="AK155" s="7">
        <f>SUM(Table_ExternalData_1[[#This Row],[1]:[31]])</f>
        <v>6500</v>
      </c>
    </row>
    <row r="156" spans="1:37" ht="36" hidden="1">
      <c r="A156" s="3" t="s">
        <v>1989</v>
      </c>
      <c r="B156" s="3" t="s">
        <v>598</v>
      </c>
      <c r="C156" s="3" t="s">
        <v>686</v>
      </c>
      <c r="D156" s="3" t="s">
        <v>687</v>
      </c>
      <c r="E156" s="6" t="s">
        <v>1662</v>
      </c>
      <c r="F156" s="7">
        <f>SUMIFS(GQList,GIList,Table_ExternalData_1[[#This Row],[Item_key]],GDList,Table_ExternalData_1[[#Headers],[1]])</f>
        <v>0</v>
      </c>
      <c r="G156" s="7">
        <f>SUMIFS(GQList,GIList,Table_ExternalData_1[[#This Row],[Item_key]],GDList,Table_ExternalData_1[[#Headers],[2]])</f>
        <v>0</v>
      </c>
      <c r="H156" s="7">
        <f>SUMIFS(GQList,GIList,Table_ExternalData_1[[#This Row],[Item_key]],GDList,Table_ExternalData_1[[#Headers],[3]])</f>
        <v>0</v>
      </c>
      <c r="I156" s="7">
        <f>SUMIFS(GQList,GIList,Table_ExternalData_1[[#This Row],[Item_key]],GDList,Table_ExternalData_1[[#Headers],[4]])</f>
        <v>0</v>
      </c>
      <c r="J156" s="7">
        <f>SUMIFS(GQList,GIList,Table_ExternalData_1[[#This Row],[Item_key]],GDList,Table_ExternalData_1[[#Headers],[5]])</f>
        <v>0</v>
      </c>
      <c r="K156" s="7">
        <f>SUMIFS(GQList,GIList,Table_ExternalData_1[[#This Row],[Item_key]],GDList,Table_ExternalData_1[[#Headers],[6]])</f>
        <v>0</v>
      </c>
      <c r="L156" s="7">
        <f>SUMIFS(GQList,GIList,Table_ExternalData_1[[#This Row],[Item_key]],GDList,Table_ExternalData_1[[#Headers],[7]])</f>
        <v>0</v>
      </c>
      <c r="M156" s="7">
        <f>SUMIFS(GQList,GIList,Table_ExternalData_1[[#This Row],[Item_key]],GDList,Table_ExternalData_1[[#Headers],[8]])</f>
        <v>0</v>
      </c>
      <c r="N156" s="7">
        <f>SUMIFS(GQList,GIList,Table_ExternalData_1[[#This Row],[Item_key]],GDList,Table_ExternalData_1[[#Headers],[9]])</f>
        <v>0</v>
      </c>
      <c r="O156" s="7">
        <f>SUMIFS(GQList,GIList,Table_ExternalData_1[[#This Row],[Item_key]],GDList,Table_ExternalData_1[[#Headers],[10]])</f>
        <v>0</v>
      </c>
      <c r="P156" s="7">
        <f>SUMIFS(GQList,GIList,Table_ExternalData_1[[#This Row],[Item_key]],GDList,Table_ExternalData_1[[#Headers],[11]])</f>
        <v>0</v>
      </c>
      <c r="Q156" s="7">
        <f>SUMIFS(GQList,GIList,Table_ExternalData_1[[#This Row],[Item_key]],GDList,Table_ExternalData_1[[#Headers],[12]])</f>
        <v>0</v>
      </c>
      <c r="R156" s="7">
        <f>SUMIFS(GQList,GIList,Table_ExternalData_1[[#This Row],[Item_key]],GDList,Table_ExternalData_1[[#Headers],[13]])</f>
        <v>0</v>
      </c>
      <c r="S156" s="7">
        <f>SUMIFS(GQList,GIList,Table_ExternalData_1[[#This Row],[Item_key]],GDList,Table_ExternalData_1[[#Headers],[14]])</f>
        <v>0</v>
      </c>
      <c r="T156" s="7">
        <f>SUMIFS(GQList,GIList,Table_ExternalData_1[[#This Row],[Item_key]],GDList,Table_ExternalData_1[[#Headers],[15]])</f>
        <v>0</v>
      </c>
      <c r="U156" s="7">
        <f>SUMIFS(GQList,GIList,Table_ExternalData_1[[#This Row],[Item_key]],GDList,Table_ExternalData_1[[#Headers],[16]])</f>
        <v>0</v>
      </c>
      <c r="V156" s="7">
        <f>SUMIFS(GQList,GIList,Table_ExternalData_1[[#This Row],[Item_key]],GDList,Table_ExternalData_1[[#Headers],[17]])</f>
        <v>6500</v>
      </c>
      <c r="W156" s="7">
        <f>SUMIFS(GQList,GIList,Table_ExternalData_1[[#This Row],[Item_key]],GDList,Table_ExternalData_1[[#Headers],[18]])</f>
        <v>0</v>
      </c>
      <c r="X156" s="7">
        <f>SUMIFS(GQList,GIList,Table_ExternalData_1[[#This Row],[Item_key]],GDList,Table_ExternalData_1[[#Headers],[19]])</f>
        <v>0</v>
      </c>
      <c r="Y156" s="7">
        <f>SUMIFS(GQList,GIList,Table_ExternalData_1[[#This Row],[Item_key]],GDList,Table_ExternalData_1[[#Headers],[20]])</f>
        <v>4501</v>
      </c>
      <c r="Z156" s="7">
        <f>SUMIFS(GQList,GIList,Table_ExternalData_1[[#This Row],[Item_key]],GDList,Table_ExternalData_1[[#Headers],[21]])</f>
        <v>0</v>
      </c>
      <c r="AA156" s="7">
        <f>SUMIFS(GQList,GIList,Table_ExternalData_1[[#This Row],[Item_key]],GDList,Table_ExternalData_1[[#Headers],[22]])</f>
        <v>0</v>
      </c>
      <c r="AB156" s="7">
        <f>SUMIFS(GQList,GIList,Table_ExternalData_1[[#This Row],[Item_key]],GDList,Table_ExternalData_1[[#Headers],[23]])</f>
        <v>0</v>
      </c>
      <c r="AC156" s="7">
        <f>SUMIFS(GQList,GIList,Table_ExternalData_1[[#This Row],[Item_key]],GDList,Table_ExternalData_1[[#Headers],[24]])</f>
        <v>0</v>
      </c>
      <c r="AD156" s="7">
        <f>SUMIFS(GQList,GIList,Table_ExternalData_1[[#This Row],[Item_key]],GDList,Table_ExternalData_1[[#Headers],[25]])</f>
        <v>0</v>
      </c>
      <c r="AE156" s="7">
        <f>SUMIFS(GQList,GIList,Table_ExternalData_1[[#This Row],[Item_key]],GDList,Table_ExternalData_1[[#Headers],[26]])</f>
        <v>0</v>
      </c>
      <c r="AF156" s="7">
        <f>SUMIFS(GQList,GIList,Table_ExternalData_1[[#This Row],[Item_key]],GDList,Table_ExternalData_1[[#Headers],[27]])</f>
        <v>0</v>
      </c>
      <c r="AG156" s="7">
        <f>SUMIFS(GQList,GIList,Table_ExternalData_1[[#This Row],[Item_key]],GDList,Table_ExternalData_1[[#Headers],[28]])</f>
        <v>0</v>
      </c>
      <c r="AH156" s="7">
        <f>SUMIFS(GQList,GIList,Table_ExternalData_1[[#This Row],[Item_key]],GDList,Table_ExternalData_1[[#Headers],[29]])</f>
        <v>0</v>
      </c>
      <c r="AI156" s="7">
        <f>SUMIFS(GQList,GIList,Table_ExternalData_1[[#This Row],[Item_key]],GDList,Table_ExternalData_1[[#Headers],[30]])</f>
        <v>0</v>
      </c>
      <c r="AJ156" s="7">
        <f>SUMIFS(GQList,GIList,Table_ExternalData_1[[#This Row],[Item_key]],GDList,Table_ExternalData_1[[#Headers],[31]])</f>
        <v>2420</v>
      </c>
      <c r="AK156" s="7">
        <f>SUM(Table_ExternalData_1[[#This Row],[1]:[31]])</f>
        <v>13421</v>
      </c>
    </row>
    <row r="157" spans="1:37" ht="36" hidden="1">
      <c r="A157" s="3" t="s">
        <v>1989</v>
      </c>
      <c r="B157" s="3" t="s">
        <v>598</v>
      </c>
      <c r="C157" s="3" t="s">
        <v>686</v>
      </c>
      <c r="D157" s="3" t="s">
        <v>687</v>
      </c>
      <c r="E157" s="6" t="s">
        <v>2021</v>
      </c>
      <c r="F157" s="7">
        <f>SUMIFS(GQList,GIList,Table_ExternalData_1[[#This Row],[Item_key]],GDList,Table_ExternalData_1[[#Headers],[1]])</f>
        <v>0</v>
      </c>
      <c r="G157" s="7">
        <f>SUMIFS(GQList,GIList,Table_ExternalData_1[[#This Row],[Item_key]],GDList,Table_ExternalData_1[[#Headers],[2]])</f>
        <v>0</v>
      </c>
      <c r="H157" s="7">
        <f>SUMIFS(GQList,GIList,Table_ExternalData_1[[#This Row],[Item_key]],GDList,Table_ExternalData_1[[#Headers],[3]])</f>
        <v>0</v>
      </c>
      <c r="I157" s="7">
        <f>SUMIFS(GQList,GIList,Table_ExternalData_1[[#This Row],[Item_key]],GDList,Table_ExternalData_1[[#Headers],[4]])</f>
        <v>0</v>
      </c>
      <c r="J157" s="7">
        <f>SUMIFS(GQList,GIList,Table_ExternalData_1[[#This Row],[Item_key]],GDList,Table_ExternalData_1[[#Headers],[5]])</f>
        <v>0</v>
      </c>
      <c r="K157" s="7">
        <f>SUMIFS(GQList,GIList,Table_ExternalData_1[[#This Row],[Item_key]],GDList,Table_ExternalData_1[[#Headers],[6]])</f>
        <v>0</v>
      </c>
      <c r="L157" s="7">
        <f>SUMIFS(GQList,GIList,Table_ExternalData_1[[#This Row],[Item_key]],GDList,Table_ExternalData_1[[#Headers],[7]])</f>
        <v>0</v>
      </c>
      <c r="M157" s="7">
        <f>SUMIFS(GQList,GIList,Table_ExternalData_1[[#This Row],[Item_key]],GDList,Table_ExternalData_1[[#Headers],[8]])</f>
        <v>0</v>
      </c>
      <c r="N157" s="7">
        <f>SUMIFS(GQList,GIList,Table_ExternalData_1[[#This Row],[Item_key]],GDList,Table_ExternalData_1[[#Headers],[9]])</f>
        <v>0</v>
      </c>
      <c r="O157" s="7">
        <f>SUMIFS(GQList,GIList,Table_ExternalData_1[[#This Row],[Item_key]],GDList,Table_ExternalData_1[[#Headers],[10]])</f>
        <v>0</v>
      </c>
      <c r="P157" s="7">
        <f>SUMIFS(GQList,GIList,Table_ExternalData_1[[#This Row],[Item_key]],GDList,Table_ExternalData_1[[#Headers],[11]])</f>
        <v>0</v>
      </c>
      <c r="Q157" s="7">
        <f>SUMIFS(GQList,GIList,Table_ExternalData_1[[#This Row],[Item_key]],GDList,Table_ExternalData_1[[#Headers],[12]])</f>
        <v>0</v>
      </c>
      <c r="R157" s="7">
        <f>SUMIFS(GQList,GIList,Table_ExternalData_1[[#This Row],[Item_key]],GDList,Table_ExternalData_1[[#Headers],[13]])</f>
        <v>0</v>
      </c>
      <c r="S157" s="7">
        <f>SUMIFS(GQList,GIList,Table_ExternalData_1[[#This Row],[Item_key]],GDList,Table_ExternalData_1[[#Headers],[14]])</f>
        <v>0</v>
      </c>
      <c r="T157" s="7">
        <f>SUMIFS(GQList,GIList,Table_ExternalData_1[[#This Row],[Item_key]],GDList,Table_ExternalData_1[[#Headers],[15]])</f>
        <v>0</v>
      </c>
      <c r="U157" s="7">
        <f>SUMIFS(GQList,GIList,Table_ExternalData_1[[#This Row],[Item_key]],GDList,Table_ExternalData_1[[#Headers],[16]])</f>
        <v>0</v>
      </c>
      <c r="V157" s="7">
        <f>SUMIFS(GQList,GIList,Table_ExternalData_1[[#This Row],[Item_key]],GDList,Table_ExternalData_1[[#Headers],[17]])</f>
        <v>6500</v>
      </c>
      <c r="W157" s="7">
        <f>SUMIFS(GQList,GIList,Table_ExternalData_1[[#This Row],[Item_key]],GDList,Table_ExternalData_1[[#Headers],[18]])</f>
        <v>0</v>
      </c>
      <c r="X157" s="7">
        <f>SUMIFS(GQList,GIList,Table_ExternalData_1[[#This Row],[Item_key]],GDList,Table_ExternalData_1[[#Headers],[19]])</f>
        <v>0</v>
      </c>
      <c r="Y157" s="7">
        <f>SUMIFS(GQList,GIList,Table_ExternalData_1[[#This Row],[Item_key]],GDList,Table_ExternalData_1[[#Headers],[20]])</f>
        <v>4501</v>
      </c>
      <c r="Z157" s="7">
        <f>SUMIFS(GQList,GIList,Table_ExternalData_1[[#This Row],[Item_key]],GDList,Table_ExternalData_1[[#Headers],[21]])</f>
        <v>0</v>
      </c>
      <c r="AA157" s="7">
        <f>SUMIFS(GQList,GIList,Table_ExternalData_1[[#This Row],[Item_key]],GDList,Table_ExternalData_1[[#Headers],[22]])</f>
        <v>0</v>
      </c>
      <c r="AB157" s="7">
        <f>SUMIFS(GQList,GIList,Table_ExternalData_1[[#This Row],[Item_key]],GDList,Table_ExternalData_1[[#Headers],[23]])</f>
        <v>0</v>
      </c>
      <c r="AC157" s="7">
        <f>SUMIFS(GQList,GIList,Table_ExternalData_1[[#This Row],[Item_key]],GDList,Table_ExternalData_1[[#Headers],[24]])</f>
        <v>0</v>
      </c>
      <c r="AD157" s="7">
        <f>SUMIFS(GQList,GIList,Table_ExternalData_1[[#This Row],[Item_key]],GDList,Table_ExternalData_1[[#Headers],[25]])</f>
        <v>0</v>
      </c>
      <c r="AE157" s="7">
        <f>SUMIFS(GQList,GIList,Table_ExternalData_1[[#This Row],[Item_key]],GDList,Table_ExternalData_1[[#Headers],[26]])</f>
        <v>0</v>
      </c>
      <c r="AF157" s="7">
        <f>SUMIFS(GQList,GIList,Table_ExternalData_1[[#This Row],[Item_key]],GDList,Table_ExternalData_1[[#Headers],[27]])</f>
        <v>0</v>
      </c>
      <c r="AG157" s="7">
        <f>SUMIFS(GQList,GIList,Table_ExternalData_1[[#This Row],[Item_key]],GDList,Table_ExternalData_1[[#Headers],[28]])</f>
        <v>0</v>
      </c>
      <c r="AH157" s="7">
        <f>SUMIFS(GQList,GIList,Table_ExternalData_1[[#This Row],[Item_key]],GDList,Table_ExternalData_1[[#Headers],[29]])</f>
        <v>0</v>
      </c>
      <c r="AI157" s="7">
        <f>SUMIFS(GQList,GIList,Table_ExternalData_1[[#This Row],[Item_key]],GDList,Table_ExternalData_1[[#Headers],[30]])</f>
        <v>0</v>
      </c>
      <c r="AJ157" s="7">
        <f>SUMIFS(GQList,GIList,Table_ExternalData_1[[#This Row],[Item_key]],GDList,Table_ExternalData_1[[#Headers],[31]])</f>
        <v>2420</v>
      </c>
      <c r="AK157" s="7">
        <f>SUM(Table_ExternalData_1[[#This Row],[1]:[31]])</f>
        <v>13421</v>
      </c>
    </row>
    <row r="158" spans="1:37">
      <c r="A158" s="3" t="s">
        <v>749</v>
      </c>
      <c r="B158" s="3" t="s">
        <v>394</v>
      </c>
      <c r="C158" s="3" t="s">
        <v>750</v>
      </c>
      <c r="D158" s="3" t="s">
        <v>751</v>
      </c>
      <c r="E158" s="6" t="s">
        <v>1662</v>
      </c>
      <c r="F158" s="7">
        <f>SUMIFS(GQList,GIList,Table_ExternalData_1[[#This Row],[Item_key]],GDList,Table_ExternalData_1[[#Headers],[1]])</f>
        <v>0</v>
      </c>
      <c r="G158" s="7">
        <f>SUMIFS(GQList,GIList,Table_ExternalData_1[[#This Row],[Item_key]],GDList,Table_ExternalData_1[[#Headers],[2]])</f>
        <v>0</v>
      </c>
      <c r="H158" s="7">
        <f>SUMIFS(GQList,GIList,Table_ExternalData_1[[#This Row],[Item_key]],GDList,Table_ExternalData_1[[#Headers],[3]])</f>
        <v>0</v>
      </c>
      <c r="I158" s="7">
        <f>SUMIFS(GQList,GIList,Table_ExternalData_1[[#This Row],[Item_key]],GDList,Table_ExternalData_1[[#Headers],[4]])</f>
        <v>0</v>
      </c>
      <c r="J158" s="7">
        <f>SUMIFS(GQList,GIList,Table_ExternalData_1[[#This Row],[Item_key]],GDList,Table_ExternalData_1[[#Headers],[5]])</f>
        <v>0</v>
      </c>
      <c r="K158" s="7">
        <f>SUMIFS(GQList,GIList,Table_ExternalData_1[[#This Row],[Item_key]],GDList,Table_ExternalData_1[[#Headers],[6]])</f>
        <v>0</v>
      </c>
      <c r="L158" s="7">
        <f>SUMIFS(GQList,GIList,Table_ExternalData_1[[#This Row],[Item_key]],GDList,Table_ExternalData_1[[#Headers],[7]])</f>
        <v>0</v>
      </c>
      <c r="M158" s="7">
        <f>SUMIFS(GQList,GIList,Table_ExternalData_1[[#This Row],[Item_key]],GDList,Table_ExternalData_1[[#Headers],[8]])</f>
        <v>0</v>
      </c>
      <c r="N158" s="7">
        <f>SUMIFS(GQList,GIList,Table_ExternalData_1[[#This Row],[Item_key]],GDList,Table_ExternalData_1[[#Headers],[9]])</f>
        <v>0</v>
      </c>
      <c r="O158" s="7">
        <f>SUMIFS(GQList,GIList,Table_ExternalData_1[[#This Row],[Item_key]],GDList,Table_ExternalData_1[[#Headers],[10]])</f>
        <v>0</v>
      </c>
      <c r="P158" s="7">
        <f>SUMIFS(GQList,GIList,Table_ExternalData_1[[#This Row],[Item_key]],GDList,Table_ExternalData_1[[#Headers],[11]])</f>
        <v>0</v>
      </c>
      <c r="Q158" s="7">
        <f>SUMIFS(GQList,GIList,Table_ExternalData_1[[#This Row],[Item_key]],GDList,Table_ExternalData_1[[#Headers],[12]])</f>
        <v>0</v>
      </c>
      <c r="R158" s="7">
        <f>SUMIFS(GQList,GIList,Table_ExternalData_1[[#This Row],[Item_key]],GDList,Table_ExternalData_1[[#Headers],[13]])</f>
        <v>0</v>
      </c>
      <c r="S158" s="7">
        <f>SUMIFS(GQList,GIList,Table_ExternalData_1[[#This Row],[Item_key]],GDList,Table_ExternalData_1[[#Headers],[14]])</f>
        <v>0</v>
      </c>
      <c r="T158" s="7">
        <f>SUMIFS(GQList,GIList,Table_ExternalData_1[[#This Row],[Item_key]],GDList,Table_ExternalData_1[[#Headers],[15]])</f>
        <v>0</v>
      </c>
      <c r="U158" s="7">
        <f>SUMIFS(GQList,GIList,Table_ExternalData_1[[#This Row],[Item_key]],GDList,Table_ExternalData_1[[#Headers],[16]])</f>
        <v>0</v>
      </c>
      <c r="V158" s="7">
        <f>SUMIFS(GQList,GIList,Table_ExternalData_1[[#This Row],[Item_key]],GDList,Table_ExternalData_1[[#Headers],[17]])</f>
        <v>900</v>
      </c>
      <c r="W158" s="7">
        <f>SUMIFS(GQList,GIList,Table_ExternalData_1[[#This Row],[Item_key]],GDList,Table_ExternalData_1[[#Headers],[18]])</f>
        <v>0</v>
      </c>
      <c r="X158" s="7">
        <f>SUMIFS(GQList,GIList,Table_ExternalData_1[[#This Row],[Item_key]],GDList,Table_ExternalData_1[[#Headers],[19]])</f>
        <v>0</v>
      </c>
      <c r="Y158" s="7">
        <f>SUMIFS(GQList,GIList,Table_ExternalData_1[[#This Row],[Item_key]],GDList,Table_ExternalData_1[[#Headers],[20]])</f>
        <v>0</v>
      </c>
      <c r="Z158" s="7">
        <f>SUMIFS(GQList,GIList,Table_ExternalData_1[[#This Row],[Item_key]],GDList,Table_ExternalData_1[[#Headers],[21]])</f>
        <v>0</v>
      </c>
      <c r="AA158" s="7">
        <f>SUMIFS(GQList,GIList,Table_ExternalData_1[[#This Row],[Item_key]],GDList,Table_ExternalData_1[[#Headers],[22]])</f>
        <v>0</v>
      </c>
      <c r="AB158" s="7">
        <f>SUMIFS(GQList,GIList,Table_ExternalData_1[[#This Row],[Item_key]],GDList,Table_ExternalData_1[[#Headers],[23]])</f>
        <v>0</v>
      </c>
      <c r="AC158" s="7">
        <f>SUMIFS(GQList,GIList,Table_ExternalData_1[[#This Row],[Item_key]],GDList,Table_ExternalData_1[[#Headers],[24]])</f>
        <v>0</v>
      </c>
      <c r="AD158" s="7">
        <f>SUMIFS(GQList,GIList,Table_ExternalData_1[[#This Row],[Item_key]],GDList,Table_ExternalData_1[[#Headers],[25]])</f>
        <v>0</v>
      </c>
      <c r="AE158" s="7">
        <f>SUMIFS(GQList,GIList,Table_ExternalData_1[[#This Row],[Item_key]],GDList,Table_ExternalData_1[[#Headers],[26]])</f>
        <v>0</v>
      </c>
      <c r="AF158" s="7">
        <f>SUMIFS(GQList,GIList,Table_ExternalData_1[[#This Row],[Item_key]],GDList,Table_ExternalData_1[[#Headers],[27]])</f>
        <v>0</v>
      </c>
      <c r="AG158" s="7">
        <f>SUMIFS(GQList,GIList,Table_ExternalData_1[[#This Row],[Item_key]],GDList,Table_ExternalData_1[[#Headers],[28]])</f>
        <v>0</v>
      </c>
      <c r="AH158" s="7">
        <f>SUMIFS(GQList,GIList,Table_ExternalData_1[[#This Row],[Item_key]],GDList,Table_ExternalData_1[[#Headers],[29]])</f>
        <v>0</v>
      </c>
      <c r="AI158" s="7">
        <f>SUMIFS(GQList,GIList,Table_ExternalData_1[[#This Row],[Item_key]],GDList,Table_ExternalData_1[[#Headers],[30]])</f>
        <v>0</v>
      </c>
      <c r="AJ158" s="7">
        <f>SUMIFS(GQList,GIList,Table_ExternalData_1[[#This Row],[Item_key]],GDList,Table_ExternalData_1[[#Headers],[31]])</f>
        <v>0</v>
      </c>
      <c r="AK158" s="7">
        <f>SUM(Table_ExternalData_1[[#This Row],[1]:[31]])</f>
        <v>900</v>
      </c>
    </row>
    <row r="159" spans="1:37" hidden="1">
      <c r="A159" s="3" t="s">
        <v>749</v>
      </c>
      <c r="B159" s="3" t="s">
        <v>423</v>
      </c>
      <c r="C159" s="3" t="s">
        <v>752</v>
      </c>
      <c r="D159" s="3" t="s">
        <v>753</v>
      </c>
      <c r="E159" s="6" t="s">
        <v>1662</v>
      </c>
      <c r="F159" s="7">
        <f>SUMIFS(GQList,GIList,Table_ExternalData_1[[#This Row],[Item_key]],GDList,Table_ExternalData_1[[#Headers],[1]])</f>
        <v>0</v>
      </c>
      <c r="G159" s="7">
        <f>SUMIFS(GQList,GIList,Table_ExternalData_1[[#This Row],[Item_key]],GDList,Table_ExternalData_1[[#Headers],[2]])</f>
        <v>0</v>
      </c>
      <c r="H159" s="7">
        <f>SUMIFS(GQList,GIList,Table_ExternalData_1[[#This Row],[Item_key]],GDList,Table_ExternalData_1[[#Headers],[3]])</f>
        <v>0</v>
      </c>
      <c r="I159" s="7">
        <f>SUMIFS(GQList,GIList,Table_ExternalData_1[[#This Row],[Item_key]],GDList,Table_ExternalData_1[[#Headers],[4]])</f>
        <v>0</v>
      </c>
      <c r="J159" s="7">
        <f>SUMIFS(GQList,GIList,Table_ExternalData_1[[#This Row],[Item_key]],GDList,Table_ExternalData_1[[#Headers],[5]])</f>
        <v>0</v>
      </c>
      <c r="K159" s="7">
        <f>SUMIFS(GQList,GIList,Table_ExternalData_1[[#This Row],[Item_key]],GDList,Table_ExternalData_1[[#Headers],[6]])</f>
        <v>0</v>
      </c>
      <c r="L159" s="7">
        <f>SUMIFS(GQList,GIList,Table_ExternalData_1[[#This Row],[Item_key]],GDList,Table_ExternalData_1[[#Headers],[7]])</f>
        <v>0</v>
      </c>
      <c r="M159" s="7">
        <f>SUMIFS(GQList,GIList,Table_ExternalData_1[[#This Row],[Item_key]],GDList,Table_ExternalData_1[[#Headers],[8]])</f>
        <v>0</v>
      </c>
      <c r="N159" s="7">
        <f>SUMIFS(GQList,GIList,Table_ExternalData_1[[#This Row],[Item_key]],GDList,Table_ExternalData_1[[#Headers],[9]])</f>
        <v>0</v>
      </c>
      <c r="O159" s="7">
        <f>SUMIFS(GQList,GIList,Table_ExternalData_1[[#This Row],[Item_key]],GDList,Table_ExternalData_1[[#Headers],[10]])</f>
        <v>0</v>
      </c>
      <c r="P159" s="7">
        <f>SUMIFS(GQList,GIList,Table_ExternalData_1[[#This Row],[Item_key]],GDList,Table_ExternalData_1[[#Headers],[11]])</f>
        <v>0</v>
      </c>
      <c r="Q159" s="7">
        <f>SUMIFS(GQList,GIList,Table_ExternalData_1[[#This Row],[Item_key]],GDList,Table_ExternalData_1[[#Headers],[12]])</f>
        <v>0</v>
      </c>
      <c r="R159" s="7">
        <f>SUMIFS(GQList,GIList,Table_ExternalData_1[[#This Row],[Item_key]],GDList,Table_ExternalData_1[[#Headers],[13]])</f>
        <v>0</v>
      </c>
      <c r="S159" s="7">
        <f>SUMIFS(GQList,GIList,Table_ExternalData_1[[#This Row],[Item_key]],GDList,Table_ExternalData_1[[#Headers],[14]])</f>
        <v>0</v>
      </c>
      <c r="T159" s="7">
        <f>SUMIFS(GQList,GIList,Table_ExternalData_1[[#This Row],[Item_key]],GDList,Table_ExternalData_1[[#Headers],[15]])</f>
        <v>0</v>
      </c>
      <c r="U159" s="7">
        <f>SUMIFS(GQList,GIList,Table_ExternalData_1[[#This Row],[Item_key]],GDList,Table_ExternalData_1[[#Headers],[16]])</f>
        <v>0</v>
      </c>
      <c r="V159" s="7">
        <f>SUMIFS(GQList,GIList,Table_ExternalData_1[[#This Row],[Item_key]],GDList,Table_ExternalData_1[[#Headers],[17]])</f>
        <v>0</v>
      </c>
      <c r="W159" s="7">
        <f>SUMIFS(GQList,GIList,Table_ExternalData_1[[#This Row],[Item_key]],GDList,Table_ExternalData_1[[#Headers],[18]])</f>
        <v>300</v>
      </c>
      <c r="X159" s="7">
        <f>SUMIFS(GQList,GIList,Table_ExternalData_1[[#This Row],[Item_key]],GDList,Table_ExternalData_1[[#Headers],[19]])</f>
        <v>0</v>
      </c>
      <c r="Y159" s="7">
        <f>SUMIFS(GQList,GIList,Table_ExternalData_1[[#This Row],[Item_key]],GDList,Table_ExternalData_1[[#Headers],[20]])</f>
        <v>0</v>
      </c>
      <c r="Z159" s="7">
        <f>SUMIFS(GQList,GIList,Table_ExternalData_1[[#This Row],[Item_key]],GDList,Table_ExternalData_1[[#Headers],[21]])</f>
        <v>0</v>
      </c>
      <c r="AA159" s="7">
        <f>SUMIFS(GQList,GIList,Table_ExternalData_1[[#This Row],[Item_key]],GDList,Table_ExternalData_1[[#Headers],[22]])</f>
        <v>0</v>
      </c>
      <c r="AB159" s="7">
        <f>SUMIFS(GQList,GIList,Table_ExternalData_1[[#This Row],[Item_key]],GDList,Table_ExternalData_1[[#Headers],[23]])</f>
        <v>0</v>
      </c>
      <c r="AC159" s="7">
        <f>SUMIFS(GQList,GIList,Table_ExternalData_1[[#This Row],[Item_key]],GDList,Table_ExternalData_1[[#Headers],[24]])</f>
        <v>0</v>
      </c>
      <c r="AD159" s="7">
        <f>SUMIFS(GQList,GIList,Table_ExternalData_1[[#This Row],[Item_key]],GDList,Table_ExternalData_1[[#Headers],[25]])</f>
        <v>0</v>
      </c>
      <c r="AE159" s="7">
        <f>SUMIFS(GQList,GIList,Table_ExternalData_1[[#This Row],[Item_key]],GDList,Table_ExternalData_1[[#Headers],[26]])</f>
        <v>0</v>
      </c>
      <c r="AF159" s="7">
        <f>SUMIFS(GQList,GIList,Table_ExternalData_1[[#This Row],[Item_key]],GDList,Table_ExternalData_1[[#Headers],[27]])</f>
        <v>0</v>
      </c>
      <c r="AG159" s="7">
        <f>SUMIFS(GQList,GIList,Table_ExternalData_1[[#This Row],[Item_key]],GDList,Table_ExternalData_1[[#Headers],[28]])</f>
        <v>0</v>
      </c>
      <c r="AH159" s="7">
        <f>SUMIFS(GQList,GIList,Table_ExternalData_1[[#This Row],[Item_key]],GDList,Table_ExternalData_1[[#Headers],[29]])</f>
        <v>0</v>
      </c>
      <c r="AI159" s="7">
        <f>SUMIFS(GQList,GIList,Table_ExternalData_1[[#This Row],[Item_key]],GDList,Table_ExternalData_1[[#Headers],[30]])</f>
        <v>0</v>
      </c>
      <c r="AJ159" s="7">
        <f>SUMIFS(GQList,GIList,Table_ExternalData_1[[#This Row],[Item_key]],GDList,Table_ExternalData_1[[#Headers],[31]])</f>
        <v>0</v>
      </c>
      <c r="AK159" s="7">
        <f>SUM(Table_ExternalData_1[[#This Row],[1]:[31]])</f>
        <v>300</v>
      </c>
    </row>
    <row r="160" spans="1:37" hidden="1">
      <c r="A160" s="3" t="s">
        <v>749</v>
      </c>
      <c r="B160" s="3" t="s">
        <v>424</v>
      </c>
      <c r="C160" s="3" t="s">
        <v>754</v>
      </c>
      <c r="D160" s="3" t="s">
        <v>751</v>
      </c>
      <c r="E160" s="6" t="s">
        <v>1662</v>
      </c>
      <c r="F160" s="7">
        <f>SUMIFS(GQList,GIList,Table_ExternalData_1[[#This Row],[Item_key]],GDList,Table_ExternalData_1[[#Headers],[1]])</f>
        <v>0</v>
      </c>
      <c r="G160" s="7">
        <f>SUMIFS(GQList,GIList,Table_ExternalData_1[[#This Row],[Item_key]],GDList,Table_ExternalData_1[[#Headers],[2]])</f>
        <v>0</v>
      </c>
      <c r="H160" s="7">
        <f>SUMIFS(GQList,GIList,Table_ExternalData_1[[#This Row],[Item_key]],GDList,Table_ExternalData_1[[#Headers],[3]])</f>
        <v>0</v>
      </c>
      <c r="I160" s="7">
        <f>SUMIFS(GQList,GIList,Table_ExternalData_1[[#This Row],[Item_key]],GDList,Table_ExternalData_1[[#Headers],[4]])</f>
        <v>0</v>
      </c>
      <c r="J160" s="7">
        <f>SUMIFS(GQList,GIList,Table_ExternalData_1[[#This Row],[Item_key]],GDList,Table_ExternalData_1[[#Headers],[5]])</f>
        <v>0</v>
      </c>
      <c r="K160" s="7">
        <f>SUMIFS(GQList,GIList,Table_ExternalData_1[[#This Row],[Item_key]],GDList,Table_ExternalData_1[[#Headers],[6]])</f>
        <v>0</v>
      </c>
      <c r="L160" s="7">
        <f>SUMIFS(GQList,GIList,Table_ExternalData_1[[#This Row],[Item_key]],GDList,Table_ExternalData_1[[#Headers],[7]])</f>
        <v>0</v>
      </c>
      <c r="M160" s="7">
        <f>SUMIFS(GQList,GIList,Table_ExternalData_1[[#This Row],[Item_key]],GDList,Table_ExternalData_1[[#Headers],[8]])</f>
        <v>0</v>
      </c>
      <c r="N160" s="7">
        <f>SUMIFS(GQList,GIList,Table_ExternalData_1[[#This Row],[Item_key]],GDList,Table_ExternalData_1[[#Headers],[9]])</f>
        <v>0</v>
      </c>
      <c r="O160" s="7">
        <f>SUMIFS(GQList,GIList,Table_ExternalData_1[[#This Row],[Item_key]],GDList,Table_ExternalData_1[[#Headers],[10]])</f>
        <v>0</v>
      </c>
      <c r="P160" s="7">
        <f>SUMIFS(GQList,GIList,Table_ExternalData_1[[#This Row],[Item_key]],GDList,Table_ExternalData_1[[#Headers],[11]])</f>
        <v>0</v>
      </c>
      <c r="Q160" s="7">
        <f>SUMIFS(GQList,GIList,Table_ExternalData_1[[#This Row],[Item_key]],GDList,Table_ExternalData_1[[#Headers],[12]])</f>
        <v>0</v>
      </c>
      <c r="R160" s="7">
        <f>SUMIFS(GQList,GIList,Table_ExternalData_1[[#This Row],[Item_key]],GDList,Table_ExternalData_1[[#Headers],[13]])</f>
        <v>0</v>
      </c>
      <c r="S160" s="7">
        <f>SUMIFS(GQList,GIList,Table_ExternalData_1[[#This Row],[Item_key]],GDList,Table_ExternalData_1[[#Headers],[14]])</f>
        <v>0</v>
      </c>
      <c r="T160" s="7">
        <f>SUMIFS(GQList,GIList,Table_ExternalData_1[[#This Row],[Item_key]],GDList,Table_ExternalData_1[[#Headers],[15]])</f>
        <v>0</v>
      </c>
      <c r="U160" s="7">
        <f>SUMIFS(GQList,GIList,Table_ExternalData_1[[#This Row],[Item_key]],GDList,Table_ExternalData_1[[#Headers],[16]])</f>
        <v>0</v>
      </c>
      <c r="V160" s="7">
        <f>SUMIFS(GQList,GIList,Table_ExternalData_1[[#This Row],[Item_key]],GDList,Table_ExternalData_1[[#Headers],[17]])</f>
        <v>0</v>
      </c>
      <c r="W160" s="7">
        <f>SUMIFS(GQList,GIList,Table_ExternalData_1[[#This Row],[Item_key]],GDList,Table_ExternalData_1[[#Headers],[18]])</f>
        <v>1300</v>
      </c>
      <c r="X160" s="7">
        <f>SUMIFS(GQList,GIList,Table_ExternalData_1[[#This Row],[Item_key]],GDList,Table_ExternalData_1[[#Headers],[19]])</f>
        <v>0</v>
      </c>
      <c r="Y160" s="7">
        <f>SUMIFS(GQList,GIList,Table_ExternalData_1[[#This Row],[Item_key]],GDList,Table_ExternalData_1[[#Headers],[20]])</f>
        <v>0</v>
      </c>
      <c r="Z160" s="7">
        <f>SUMIFS(GQList,GIList,Table_ExternalData_1[[#This Row],[Item_key]],GDList,Table_ExternalData_1[[#Headers],[21]])</f>
        <v>0</v>
      </c>
      <c r="AA160" s="7">
        <f>SUMIFS(GQList,GIList,Table_ExternalData_1[[#This Row],[Item_key]],GDList,Table_ExternalData_1[[#Headers],[22]])</f>
        <v>0</v>
      </c>
      <c r="AB160" s="7">
        <f>SUMIFS(GQList,GIList,Table_ExternalData_1[[#This Row],[Item_key]],GDList,Table_ExternalData_1[[#Headers],[23]])</f>
        <v>0</v>
      </c>
      <c r="AC160" s="7">
        <f>SUMIFS(GQList,GIList,Table_ExternalData_1[[#This Row],[Item_key]],GDList,Table_ExternalData_1[[#Headers],[24]])</f>
        <v>0</v>
      </c>
      <c r="AD160" s="7">
        <f>SUMIFS(GQList,GIList,Table_ExternalData_1[[#This Row],[Item_key]],GDList,Table_ExternalData_1[[#Headers],[25]])</f>
        <v>0</v>
      </c>
      <c r="AE160" s="7">
        <f>SUMIFS(GQList,GIList,Table_ExternalData_1[[#This Row],[Item_key]],GDList,Table_ExternalData_1[[#Headers],[26]])</f>
        <v>0</v>
      </c>
      <c r="AF160" s="7">
        <f>SUMIFS(GQList,GIList,Table_ExternalData_1[[#This Row],[Item_key]],GDList,Table_ExternalData_1[[#Headers],[27]])</f>
        <v>0</v>
      </c>
      <c r="AG160" s="7">
        <f>SUMIFS(GQList,GIList,Table_ExternalData_1[[#This Row],[Item_key]],GDList,Table_ExternalData_1[[#Headers],[28]])</f>
        <v>0</v>
      </c>
      <c r="AH160" s="7">
        <f>SUMIFS(GQList,GIList,Table_ExternalData_1[[#This Row],[Item_key]],GDList,Table_ExternalData_1[[#Headers],[29]])</f>
        <v>0</v>
      </c>
      <c r="AI160" s="7">
        <f>SUMIFS(GQList,GIList,Table_ExternalData_1[[#This Row],[Item_key]],GDList,Table_ExternalData_1[[#Headers],[30]])</f>
        <v>0</v>
      </c>
      <c r="AJ160" s="7">
        <f>SUMIFS(GQList,GIList,Table_ExternalData_1[[#This Row],[Item_key]],GDList,Table_ExternalData_1[[#Headers],[31]])</f>
        <v>0</v>
      </c>
      <c r="AK160" s="7">
        <f>SUM(Table_ExternalData_1[[#This Row],[1]:[31]])</f>
        <v>1300</v>
      </c>
    </row>
    <row r="161" spans="1:37" hidden="1">
      <c r="A161" s="3" t="s">
        <v>749</v>
      </c>
      <c r="B161" s="3" t="s">
        <v>395</v>
      </c>
      <c r="C161" s="3" t="s">
        <v>755</v>
      </c>
      <c r="D161" s="3" t="s">
        <v>751</v>
      </c>
      <c r="E161" s="6" t="s">
        <v>1662</v>
      </c>
      <c r="F161" s="7">
        <f>SUMIFS(GQList,GIList,Table_ExternalData_1[[#This Row],[Item_key]],GDList,Table_ExternalData_1[[#Headers],[1]])</f>
        <v>0</v>
      </c>
      <c r="G161" s="7">
        <f>SUMIFS(GQList,GIList,Table_ExternalData_1[[#This Row],[Item_key]],GDList,Table_ExternalData_1[[#Headers],[2]])</f>
        <v>0</v>
      </c>
      <c r="H161" s="7">
        <f>SUMIFS(GQList,GIList,Table_ExternalData_1[[#This Row],[Item_key]],GDList,Table_ExternalData_1[[#Headers],[3]])</f>
        <v>0</v>
      </c>
      <c r="I161" s="7">
        <f>SUMIFS(GQList,GIList,Table_ExternalData_1[[#This Row],[Item_key]],GDList,Table_ExternalData_1[[#Headers],[4]])</f>
        <v>0</v>
      </c>
      <c r="J161" s="7">
        <f>SUMIFS(GQList,GIList,Table_ExternalData_1[[#This Row],[Item_key]],GDList,Table_ExternalData_1[[#Headers],[5]])</f>
        <v>0</v>
      </c>
      <c r="K161" s="7">
        <f>SUMIFS(GQList,GIList,Table_ExternalData_1[[#This Row],[Item_key]],GDList,Table_ExternalData_1[[#Headers],[6]])</f>
        <v>0</v>
      </c>
      <c r="L161" s="7">
        <f>SUMIFS(GQList,GIList,Table_ExternalData_1[[#This Row],[Item_key]],GDList,Table_ExternalData_1[[#Headers],[7]])</f>
        <v>0</v>
      </c>
      <c r="M161" s="7">
        <f>SUMIFS(GQList,GIList,Table_ExternalData_1[[#This Row],[Item_key]],GDList,Table_ExternalData_1[[#Headers],[8]])</f>
        <v>0</v>
      </c>
      <c r="N161" s="7">
        <f>SUMIFS(GQList,GIList,Table_ExternalData_1[[#This Row],[Item_key]],GDList,Table_ExternalData_1[[#Headers],[9]])</f>
        <v>0</v>
      </c>
      <c r="O161" s="7">
        <f>SUMIFS(GQList,GIList,Table_ExternalData_1[[#This Row],[Item_key]],GDList,Table_ExternalData_1[[#Headers],[10]])</f>
        <v>0</v>
      </c>
      <c r="P161" s="7">
        <f>SUMIFS(GQList,GIList,Table_ExternalData_1[[#This Row],[Item_key]],GDList,Table_ExternalData_1[[#Headers],[11]])</f>
        <v>0</v>
      </c>
      <c r="Q161" s="7">
        <f>SUMIFS(GQList,GIList,Table_ExternalData_1[[#This Row],[Item_key]],GDList,Table_ExternalData_1[[#Headers],[12]])</f>
        <v>0</v>
      </c>
      <c r="R161" s="7">
        <f>SUMIFS(GQList,GIList,Table_ExternalData_1[[#This Row],[Item_key]],GDList,Table_ExternalData_1[[#Headers],[13]])</f>
        <v>0</v>
      </c>
      <c r="S161" s="7">
        <f>SUMIFS(GQList,GIList,Table_ExternalData_1[[#This Row],[Item_key]],GDList,Table_ExternalData_1[[#Headers],[14]])</f>
        <v>0</v>
      </c>
      <c r="T161" s="7">
        <f>SUMIFS(GQList,GIList,Table_ExternalData_1[[#This Row],[Item_key]],GDList,Table_ExternalData_1[[#Headers],[15]])</f>
        <v>0</v>
      </c>
      <c r="U161" s="7">
        <f>SUMIFS(GQList,GIList,Table_ExternalData_1[[#This Row],[Item_key]],GDList,Table_ExternalData_1[[#Headers],[16]])</f>
        <v>0</v>
      </c>
      <c r="V161" s="7">
        <f>SUMIFS(GQList,GIList,Table_ExternalData_1[[#This Row],[Item_key]],GDList,Table_ExternalData_1[[#Headers],[17]])</f>
        <v>2200</v>
      </c>
      <c r="W161" s="7">
        <f>SUMIFS(GQList,GIList,Table_ExternalData_1[[#This Row],[Item_key]],GDList,Table_ExternalData_1[[#Headers],[18]])</f>
        <v>300</v>
      </c>
      <c r="X161" s="7">
        <f>SUMIFS(GQList,GIList,Table_ExternalData_1[[#This Row],[Item_key]],GDList,Table_ExternalData_1[[#Headers],[19]])</f>
        <v>0</v>
      </c>
      <c r="Y161" s="7">
        <f>SUMIFS(GQList,GIList,Table_ExternalData_1[[#This Row],[Item_key]],GDList,Table_ExternalData_1[[#Headers],[20]])</f>
        <v>0</v>
      </c>
      <c r="Z161" s="7">
        <f>SUMIFS(GQList,GIList,Table_ExternalData_1[[#This Row],[Item_key]],GDList,Table_ExternalData_1[[#Headers],[21]])</f>
        <v>0</v>
      </c>
      <c r="AA161" s="7">
        <f>SUMIFS(GQList,GIList,Table_ExternalData_1[[#This Row],[Item_key]],GDList,Table_ExternalData_1[[#Headers],[22]])</f>
        <v>0</v>
      </c>
      <c r="AB161" s="7">
        <f>SUMIFS(GQList,GIList,Table_ExternalData_1[[#This Row],[Item_key]],GDList,Table_ExternalData_1[[#Headers],[23]])</f>
        <v>0</v>
      </c>
      <c r="AC161" s="7">
        <f>SUMIFS(GQList,GIList,Table_ExternalData_1[[#This Row],[Item_key]],GDList,Table_ExternalData_1[[#Headers],[24]])</f>
        <v>0</v>
      </c>
      <c r="AD161" s="7">
        <f>SUMIFS(GQList,GIList,Table_ExternalData_1[[#This Row],[Item_key]],GDList,Table_ExternalData_1[[#Headers],[25]])</f>
        <v>0</v>
      </c>
      <c r="AE161" s="7">
        <f>SUMIFS(GQList,GIList,Table_ExternalData_1[[#This Row],[Item_key]],GDList,Table_ExternalData_1[[#Headers],[26]])</f>
        <v>0</v>
      </c>
      <c r="AF161" s="7">
        <f>SUMIFS(GQList,GIList,Table_ExternalData_1[[#This Row],[Item_key]],GDList,Table_ExternalData_1[[#Headers],[27]])</f>
        <v>0</v>
      </c>
      <c r="AG161" s="7">
        <f>SUMIFS(GQList,GIList,Table_ExternalData_1[[#This Row],[Item_key]],GDList,Table_ExternalData_1[[#Headers],[28]])</f>
        <v>0</v>
      </c>
      <c r="AH161" s="7">
        <f>SUMIFS(GQList,GIList,Table_ExternalData_1[[#This Row],[Item_key]],GDList,Table_ExternalData_1[[#Headers],[29]])</f>
        <v>0</v>
      </c>
      <c r="AI161" s="7">
        <f>SUMIFS(GQList,GIList,Table_ExternalData_1[[#This Row],[Item_key]],GDList,Table_ExternalData_1[[#Headers],[30]])</f>
        <v>0</v>
      </c>
      <c r="AJ161" s="7">
        <f>SUMIFS(GQList,GIList,Table_ExternalData_1[[#This Row],[Item_key]],GDList,Table_ExternalData_1[[#Headers],[31]])</f>
        <v>0</v>
      </c>
      <c r="AK161" s="7">
        <f>SUM(Table_ExternalData_1[[#This Row],[1]:[31]])</f>
        <v>2500</v>
      </c>
    </row>
    <row r="162" spans="1:37" hidden="1">
      <c r="A162" s="3" t="s">
        <v>749</v>
      </c>
      <c r="B162" s="3" t="s">
        <v>396</v>
      </c>
      <c r="C162" s="3" t="s">
        <v>756</v>
      </c>
      <c r="D162" s="3" t="s">
        <v>757</v>
      </c>
      <c r="E162" s="6" t="s">
        <v>1662</v>
      </c>
      <c r="F162" s="7">
        <f>SUMIFS(GQList,GIList,Table_ExternalData_1[[#This Row],[Item_key]],GDList,Table_ExternalData_1[[#Headers],[1]])</f>
        <v>0</v>
      </c>
      <c r="G162" s="7">
        <f>SUMIFS(GQList,GIList,Table_ExternalData_1[[#This Row],[Item_key]],GDList,Table_ExternalData_1[[#Headers],[2]])</f>
        <v>0</v>
      </c>
      <c r="H162" s="7">
        <f>SUMIFS(GQList,GIList,Table_ExternalData_1[[#This Row],[Item_key]],GDList,Table_ExternalData_1[[#Headers],[3]])</f>
        <v>0</v>
      </c>
      <c r="I162" s="7">
        <f>SUMIFS(GQList,GIList,Table_ExternalData_1[[#This Row],[Item_key]],GDList,Table_ExternalData_1[[#Headers],[4]])</f>
        <v>0</v>
      </c>
      <c r="J162" s="7">
        <f>SUMIFS(GQList,GIList,Table_ExternalData_1[[#This Row],[Item_key]],GDList,Table_ExternalData_1[[#Headers],[5]])</f>
        <v>0</v>
      </c>
      <c r="K162" s="7">
        <f>SUMIFS(GQList,GIList,Table_ExternalData_1[[#This Row],[Item_key]],GDList,Table_ExternalData_1[[#Headers],[6]])</f>
        <v>0</v>
      </c>
      <c r="L162" s="7">
        <f>SUMIFS(GQList,GIList,Table_ExternalData_1[[#This Row],[Item_key]],GDList,Table_ExternalData_1[[#Headers],[7]])</f>
        <v>0</v>
      </c>
      <c r="M162" s="7">
        <f>SUMIFS(GQList,GIList,Table_ExternalData_1[[#This Row],[Item_key]],GDList,Table_ExternalData_1[[#Headers],[8]])</f>
        <v>0</v>
      </c>
      <c r="N162" s="7">
        <f>SUMIFS(GQList,GIList,Table_ExternalData_1[[#This Row],[Item_key]],GDList,Table_ExternalData_1[[#Headers],[9]])</f>
        <v>0</v>
      </c>
      <c r="O162" s="7">
        <f>SUMIFS(GQList,GIList,Table_ExternalData_1[[#This Row],[Item_key]],GDList,Table_ExternalData_1[[#Headers],[10]])</f>
        <v>0</v>
      </c>
      <c r="P162" s="7">
        <f>SUMIFS(GQList,GIList,Table_ExternalData_1[[#This Row],[Item_key]],GDList,Table_ExternalData_1[[#Headers],[11]])</f>
        <v>0</v>
      </c>
      <c r="Q162" s="7">
        <f>SUMIFS(GQList,GIList,Table_ExternalData_1[[#This Row],[Item_key]],GDList,Table_ExternalData_1[[#Headers],[12]])</f>
        <v>0</v>
      </c>
      <c r="R162" s="7">
        <f>SUMIFS(GQList,GIList,Table_ExternalData_1[[#This Row],[Item_key]],GDList,Table_ExternalData_1[[#Headers],[13]])</f>
        <v>0</v>
      </c>
      <c r="S162" s="7">
        <f>SUMIFS(GQList,GIList,Table_ExternalData_1[[#This Row],[Item_key]],GDList,Table_ExternalData_1[[#Headers],[14]])</f>
        <v>0</v>
      </c>
      <c r="T162" s="7">
        <f>SUMIFS(GQList,GIList,Table_ExternalData_1[[#This Row],[Item_key]],GDList,Table_ExternalData_1[[#Headers],[15]])</f>
        <v>0</v>
      </c>
      <c r="U162" s="7">
        <f>SUMIFS(GQList,GIList,Table_ExternalData_1[[#This Row],[Item_key]],GDList,Table_ExternalData_1[[#Headers],[16]])</f>
        <v>0</v>
      </c>
      <c r="V162" s="7">
        <f>SUMIFS(GQList,GIList,Table_ExternalData_1[[#This Row],[Item_key]],GDList,Table_ExternalData_1[[#Headers],[17]])</f>
        <v>8000</v>
      </c>
      <c r="W162" s="7">
        <f>SUMIFS(GQList,GIList,Table_ExternalData_1[[#This Row],[Item_key]],GDList,Table_ExternalData_1[[#Headers],[18]])</f>
        <v>0</v>
      </c>
      <c r="X162" s="7">
        <f>SUMIFS(GQList,GIList,Table_ExternalData_1[[#This Row],[Item_key]],GDList,Table_ExternalData_1[[#Headers],[19]])</f>
        <v>0</v>
      </c>
      <c r="Y162" s="7">
        <f>SUMIFS(GQList,GIList,Table_ExternalData_1[[#This Row],[Item_key]],GDList,Table_ExternalData_1[[#Headers],[20]])</f>
        <v>0</v>
      </c>
      <c r="Z162" s="7">
        <f>SUMIFS(GQList,GIList,Table_ExternalData_1[[#This Row],[Item_key]],GDList,Table_ExternalData_1[[#Headers],[21]])</f>
        <v>0</v>
      </c>
      <c r="AA162" s="7">
        <f>SUMIFS(GQList,GIList,Table_ExternalData_1[[#This Row],[Item_key]],GDList,Table_ExternalData_1[[#Headers],[22]])</f>
        <v>0</v>
      </c>
      <c r="AB162" s="7">
        <f>SUMIFS(GQList,GIList,Table_ExternalData_1[[#This Row],[Item_key]],GDList,Table_ExternalData_1[[#Headers],[23]])</f>
        <v>0</v>
      </c>
      <c r="AC162" s="7">
        <f>SUMIFS(GQList,GIList,Table_ExternalData_1[[#This Row],[Item_key]],GDList,Table_ExternalData_1[[#Headers],[24]])</f>
        <v>0</v>
      </c>
      <c r="AD162" s="7">
        <f>SUMIFS(GQList,GIList,Table_ExternalData_1[[#This Row],[Item_key]],GDList,Table_ExternalData_1[[#Headers],[25]])</f>
        <v>0</v>
      </c>
      <c r="AE162" s="7">
        <f>SUMIFS(GQList,GIList,Table_ExternalData_1[[#This Row],[Item_key]],GDList,Table_ExternalData_1[[#Headers],[26]])</f>
        <v>0</v>
      </c>
      <c r="AF162" s="7">
        <f>SUMIFS(GQList,GIList,Table_ExternalData_1[[#This Row],[Item_key]],GDList,Table_ExternalData_1[[#Headers],[27]])</f>
        <v>0</v>
      </c>
      <c r="AG162" s="7">
        <f>SUMIFS(GQList,GIList,Table_ExternalData_1[[#This Row],[Item_key]],GDList,Table_ExternalData_1[[#Headers],[28]])</f>
        <v>0</v>
      </c>
      <c r="AH162" s="7">
        <f>SUMIFS(GQList,GIList,Table_ExternalData_1[[#This Row],[Item_key]],GDList,Table_ExternalData_1[[#Headers],[29]])</f>
        <v>0</v>
      </c>
      <c r="AI162" s="7">
        <f>SUMIFS(GQList,GIList,Table_ExternalData_1[[#This Row],[Item_key]],GDList,Table_ExternalData_1[[#Headers],[30]])</f>
        <v>0</v>
      </c>
      <c r="AJ162" s="7">
        <f>SUMIFS(GQList,GIList,Table_ExternalData_1[[#This Row],[Item_key]],GDList,Table_ExternalData_1[[#Headers],[31]])</f>
        <v>0</v>
      </c>
      <c r="AK162" s="7">
        <f>SUM(Table_ExternalData_1[[#This Row],[1]:[31]])</f>
        <v>8000</v>
      </c>
    </row>
    <row r="163" spans="1:37" hidden="1">
      <c r="A163" s="3" t="s">
        <v>749</v>
      </c>
      <c r="B163" s="3" t="s">
        <v>568</v>
      </c>
      <c r="C163" s="3" t="s">
        <v>758</v>
      </c>
      <c r="D163" s="3" t="s">
        <v>757</v>
      </c>
      <c r="E163" s="6" t="s">
        <v>1662</v>
      </c>
      <c r="F163" s="7">
        <f>SUMIFS(GQList,GIList,Table_ExternalData_1[[#This Row],[Item_key]],GDList,Table_ExternalData_1[[#Headers],[1]])</f>
        <v>0</v>
      </c>
      <c r="G163" s="7">
        <f>SUMIFS(GQList,GIList,Table_ExternalData_1[[#This Row],[Item_key]],GDList,Table_ExternalData_1[[#Headers],[2]])</f>
        <v>0</v>
      </c>
      <c r="H163" s="7">
        <f>SUMIFS(GQList,GIList,Table_ExternalData_1[[#This Row],[Item_key]],GDList,Table_ExternalData_1[[#Headers],[3]])</f>
        <v>0</v>
      </c>
      <c r="I163" s="7">
        <f>SUMIFS(GQList,GIList,Table_ExternalData_1[[#This Row],[Item_key]],GDList,Table_ExternalData_1[[#Headers],[4]])</f>
        <v>0</v>
      </c>
      <c r="J163" s="7">
        <f>SUMIFS(GQList,GIList,Table_ExternalData_1[[#This Row],[Item_key]],GDList,Table_ExternalData_1[[#Headers],[5]])</f>
        <v>0</v>
      </c>
      <c r="K163" s="7">
        <f>SUMIFS(GQList,GIList,Table_ExternalData_1[[#This Row],[Item_key]],GDList,Table_ExternalData_1[[#Headers],[6]])</f>
        <v>0</v>
      </c>
      <c r="L163" s="7">
        <f>SUMIFS(GQList,GIList,Table_ExternalData_1[[#This Row],[Item_key]],GDList,Table_ExternalData_1[[#Headers],[7]])</f>
        <v>0</v>
      </c>
      <c r="M163" s="7">
        <f>SUMIFS(GQList,GIList,Table_ExternalData_1[[#This Row],[Item_key]],GDList,Table_ExternalData_1[[#Headers],[8]])</f>
        <v>0</v>
      </c>
      <c r="N163" s="7">
        <f>SUMIFS(GQList,GIList,Table_ExternalData_1[[#This Row],[Item_key]],GDList,Table_ExternalData_1[[#Headers],[9]])</f>
        <v>0</v>
      </c>
      <c r="O163" s="7">
        <f>SUMIFS(GQList,GIList,Table_ExternalData_1[[#This Row],[Item_key]],GDList,Table_ExternalData_1[[#Headers],[10]])</f>
        <v>0</v>
      </c>
      <c r="P163" s="7">
        <f>SUMIFS(GQList,GIList,Table_ExternalData_1[[#This Row],[Item_key]],GDList,Table_ExternalData_1[[#Headers],[11]])</f>
        <v>0</v>
      </c>
      <c r="Q163" s="7">
        <f>SUMIFS(GQList,GIList,Table_ExternalData_1[[#This Row],[Item_key]],GDList,Table_ExternalData_1[[#Headers],[12]])</f>
        <v>0</v>
      </c>
      <c r="R163" s="7">
        <f>SUMIFS(GQList,GIList,Table_ExternalData_1[[#This Row],[Item_key]],GDList,Table_ExternalData_1[[#Headers],[13]])</f>
        <v>0</v>
      </c>
      <c r="S163" s="7">
        <f>SUMIFS(GQList,GIList,Table_ExternalData_1[[#This Row],[Item_key]],GDList,Table_ExternalData_1[[#Headers],[14]])</f>
        <v>0</v>
      </c>
      <c r="T163" s="7">
        <f>SUMIFS(GQList,GIList,Table_ExternalData_1[[#This Row],[Item_key]],GDList,Table_ExternalData_1[[#Headers],[15]])</f>
        <v>0</v>
      </c>
      <c r="U163" s="7">
        <f>SUMIFS(GQList,GIList,Table_ExternalData_1[[#This Row],[Item_key]],GDList,Table_ExternalData_1[[#Headers],[16]])</f>
        <v>0</v>
      </c>
      <c r="V163" s="7">
        <f>SUMIFS(GQList,GIList,Table_ExternalData_1[[#This Row],[Item_key]],GDList,Table_ExternalData_1[[#Headers],[17]])</f>
        <v>0</v>
      </c>
      <c r="W163" s="7">
        <f>SUMIFS(GQList,GIList,Table_ExternalData_1[[#This Row],[Item_key]],GDList,Table_ExternalData_1[[#Headers],[18]])</f>
        <v>0</v>
      </c>
      <c r="X163" s="7">
        <f>SUMIFS(GQList,GIList,Table_ExternalData_1[[#This Row],[Item_key]],GDList,Table_ExternalData_1[[#Headers],[19]])</f>
        <v>0</v>
      </c>
      <c r="Y163" s="7">
        <f>SUMIFS(GQList,GIList,Table_ExternalData_1[[#This Row],[Item_key]],GDList,Table_ExternalData_1[[#Headers],[20]])</f>
        <v>0</v>
      </c>
      <c r="Z163" s="7">
        <f>SUMIFS(GQList,GIList,Table_ExternalData_1[[#This Row],[Item_key]],GDList,Table_ExternalData_1[[#Headers],[21]])</f>
        <v>0</v>
      </c>
      <c r="AA163" s="7">
        <f>SUMIFS(GQList,GIList,Table_ExternalData_1[[#This Row],[Item_key]],GDList,Table_ExternalData_1[[#Headers],[22]])</f>
        <v>0</v>
      </c>
      <c r="AB163" s="7">
        <f>SUMIFS(GQList,GIList,Table_ExternalData_1[[#This Row],[Item_key]],GDList,Table_ExternalData_1[[#Headers],[23]])</f>
        <v>0</v>
      </c>
      <c r="AC163" s="7">
        <f>SUMIFS(GQList,GIList,Table_ExternalData_1[[#This Row],[Item_key]],GDList,Table_ExternalData_1[[#Headers],[24]])</f>
        <v>0</v>
      </c>
      <c r="AD163" s="7">
        <f>SUMIFS(GQList,GIList,Table_ExternalData_1[[#This Row],[Item_key]],GDList,Table_ExternalData_1[[#Headers],[25]])</f>
        <v>0</v>
      </c>
      <c r="AE163" s="7">
        <f>SUMIFS(GQList,GIList,Table_ExternalData_1[[#This Row],[Item_key]],GDList,Table_ExternalData_1[[#Headers],[26]])</f>
        <v>0</v>
      </c>
      <c r="AF163" s="7">
        <f>SUMIFS(GQList,GIList,Table_ExternalData_1[[#This Row],[Item_key]],GDList,Table_ExternalData_1[[#Headers],[27]])</f>
        <v>0</v>
      </c>
      <c r="AG163" s="7">
        <f>SUMIFS(GQList,GIList,Table_ExternalData_1[[#This Row],[Item_key]],GDList,Table_ExternalData_1[[#Headers],[28]])</f>
        <v>0</v>
      </c>
      <c r="AH163" s="7">
        <f>SUMIFS(GQList,GIList,Table_ExternalData_1[[#This Row],[Item_key]],GDList,Table_ExternalData_1[[#Headers],[29]])</f>
        <v>0</v>
      </c>
      <c r="AI163" s="7">
        <f>SUMIFS(GQList,GIList,Table_ExternalData_1[[#This Row],[Item_key]],GDList,Table_ExternalData_1[[#Headers],[30]])</f>
        <v>10100</v>
      </c>
      <c r="AJ163" s="7">
        <f>SUMIFS(GQList,GIList,Table_ExternalData_1[[#This Row],[Item_key]],GDList,Table_ExternalData_1[[#Headers],[31]])</f>
        <v>0</v>
      </c>
      <c r="AK163" s="7">
        <f>SUM(Table_ExternalData_1[[#This Row],[1]:[31]])</f>
        <v>10100</v>
      </c>
    </row>
    <row r="164" spans="1:37" hidden="1">
      <c r="A164" s="3" t="s">
        <v>749</v>
      </c>
      <c r="B164" s="3" t="s">
        <v>506</v>
      </c>
      <c r="C164" s="3" t="s">
        <v>759</v>
      </c>
      <c r="D164" s="3" t="s">
        <v>757</v>
      </c>
      <c r="E164" s="6" t="s">
        <v>1662</v>
      </c>
      <c r="F164" s="7">
        <f>SUMIFS(GQList,GIList,Table_ExternalData_1[[#This Row],[Item_key]],GDList,Table_ExternalData_1[[#Headers],[1]])</f>
        <v>0</v>
      </c>
      <c r="G164" s="7">
        <f>SUMIFS(GQList,GIList,Table_ExternalData_1[[#This Row],[Item_key]],GDList,Table_ExternalData_1[[#Headers],[2]])</f>
        <v>0</v>
      </c>
      <c r="H164" s="7">
        <f>SUMIFS(GQList,GIList,Table_ExternalData_1[[#This Row],[Item_key]],GDList,Table_ExternalData_1[[#Headers],[3]])</f>
        <v>0</v>
      </c>
      <c r="I164" s="7">
        <f>SUMIFS(GQList,GIList,Table_ExternalData_1[[#This Row],[Item_key]],GDList,Table_ExternalData_1[[#Headers],[4]])</f>
        <v>0</v>
      </c>
      <c r="J164" s="7">
        <f>SUMIFS(GQList,GIList,Table_ExternalData_1[[#This Row],[Item_key]],GDList,Table_ExternalData_1[[#Headers],[5]])</f>
        <v>0</v>
      </c>
      <c r="K164" s="7">
        <f>SUMIFS(GQList,GIList,Table_ExternalData_1[[#This Row],[Item_key]],GDList,Table_ExternalData_1[[#Headers],[6]])</f>
        <v>0</v>
      </c>
      <c r="L164" s="7">
        <f>SUMIFS(GQList,GIList,Table_ExternalData_1[[#This Row],[Item_key]],GDList,Table_ExternalData_1[[#Headers],[7]])</f>
        <v>0</v>
      </c>
      <c r="M164" s="7">
        <f>SUMIFS(GQList,GIList,Table_ExternalData_1[[#This Row],[Item_key]],GDList,Table_ExternalData_1[[#Headers],[8]])</f>
        <v>0</v>
      </c>
      <c r="N164" s="7">
        <f>SUMIFS(GQList,GIList,Table_ExternalData_1[[#This Row],[Item_key]],GDList,Table_ExternalData_1[[#Headers],[9]])</f>
        <v>0</v>
      </c>
      <c r="O164" s="7">
        <f>SUMIFS(GQList,GIList,Table_ExternalData_1[[#This Row],[Item_key]],GDList,Table_ExternalData_1[[#Headers],[10]])</f>
        <v>0</v>
      </c>
      <c r="P164" s="7">
        <f>SUMIFS(GQList,GIList,Table_ExternalData_1[[#This Row],[Item_key]],GDList,Table_ExternalData_1[[#Headers],[11]])</f>
        <v>0</v>
      </c>
      <c r="Q164" s="7">
        <f>SUMIFS(GQList,GIList,Table_ExternalData_1[[#This Row],[Item_key]],GDList,Table_ExternalData_1[[#Headers],[12]])</f>
        <v>0</v>
      </c>
      <c r="R164" s="7">
        <f>SUMIFS(GQList,GIList,Table_ExternalData_1[[#This Row],[Item_key]],GDList,Table_ExternalData_1[[#Headers],[13]])</f>
        <v>0</v>
      </c>
      <c r="S164" s="7">
        <f>SUMIFS(GQList,GIList,Table_ExternalData_1[[#This Row],[Item_key]],GDList,Table_ExternalData_1[[#Headers],[14]])</f>
        <v>0</v>
      </c>
      <c r="T164" s="7">
        <f>SUMIFS(GQList,GIList,Table_ExternalData_1[[#This Row],[Item_key]],GDList,Table_ExternalData_1[[#Headers],[15]])</f>
        <v>0</v>
      </c>
      <c r="U164" s="7">
        <f>SUMIFS(GQList,GIList,Table_ExternalData_1[[#This Row],[Item_key]],GDList,Table_ExternalData_1[[#Headers],[16]])</f>
        <v>0</v>
      </c>
      <c r="V164" s="7">
        <f>SUMIFS(GQList,GIList,Table_ExternalData_1[[#This Row],[Item_key]],GDList,Table_ExternalData_1[[#Headers],[17]])</f>
        <v>0</v>
      </c>
      <c r="W164" s="7">
        <f>SUMIFS(GQList,GIList,Table_ExternalData_1[[#This Row],[Item_key]],GDList,Table_ExternalData_1[[#Headers],[18]])</f>
        <v>0</v>
      </c>
      <c r="X164" s="7">
        <f>SUMIFS(GQList,GIList,Table_ExternalData_1[[#This Row],[Item_key]],GDList,Table_ExternalData_1[[#Headers],[19]])</f>
        <v>0</v>
      </c>
      <c r="Y164" s="7">
        <f>SUMIFS(GQList,GIList,Table_ExternalData_1[[#This Row],[Item_key]],GDList,Table_ExternalData_1[[#Headers],[20]])</f>
        <v>0</v>
      </c>
      <c r="Z164" s="7">
        <f>SUMIFS(GQList,GIList,Table_ExternalData_1[[#This Row],[Item_key]],GDList,Table_ExternalData_1[[#Headers],[21]])</f>
        <v>0</v>
      </c>
      <c r="AA164" s="7">
        <f>SUMIFS(GQList,GIList,Table_ExternalData_1[[#This Row],[Item_key]],GDList,Table_ExternalData_1[[#Headers],[22]])</f>
        <v>0</v>
      </c>
      <c r="AB164" s="7">
        <f>SUMIFS(GQList,GIList,Table_ExternalData_1[[#This Row],[Item_key]],GDList,Table_ExternalData_1[[#Headers],[23]])</f>
        <v>0</v>
      </c>
      <c r="AC164" s="7">
        <f>SUMIFS(GQList,GIList,Table_ExternalData_1[[#This Row],[Item_key]],GDList,Table_ExternalData_1[[#Headers],[24]])</f>
        <v>0</v>
      </c>
      <c r="AD164" s="7">
        <f>SUMIFS(GQList,GIList,Table_ExternalData_1[[#This Row],[Item_key]],GDList,Table_ExternalData_1[[#Headers],[25]])</f>
        <v>3850</v>
      </c>
      <c r="AE164" s="7">
        <f>SUMIFS(GQList,GIList,Table_ExternalData_1[[#This Row],[Item_key]],GDList,Table_ExternalData_1[[#Headers],[26]])</f>
        <v>0</v>
      </c>
      <c r="AF164" s="7">
        <f>SUMIFS(GQList,GIList,Table_ExternalData_1[[#This Row],[Item_key]],GDList,Table_ExternalData_1[[#Headers],[27]])</f>
        <v>0</v>
      </c>
      <c r="AG164" s="7">
        <f>SUMIFS(GQList,GIList,Table_ExternalData_1[[#This Row],[Item_key]],GDList,Table_ExternalData_1[[#Headers],[28]])</f>
        <v>0</v>
      </c>
      <c r="AH164" s="7">
        <f>SUMIFS(GQList,GIList,Table_ExternalData_1[[#This Row],[Item_key]],GDList,Table_ExternalData_1[[#Headers],[29]])</f>
        <v>0</v>
      </c>
      <c r="AI164" s="7">
        <f>SUMIFS(GQList,GIList,Table_ExternalData_1[[#This Row],[Item_key]],GDList,Table_ExternalData_1[[#Headers],[30]])</f>
        <v>0</v>
      </c>
      <c r="AJ164" s="7">
        <f>SUMIFS(GQList,GIList,Table_ExternalData_1[[#This Row],[Item_key]],GDList,Table_ExternalData_1[[#Headers],[31]])</f>
        <v>0</v>
      </c>
      <c r="AK164" s="7">
        <f>SUM(Table_ExternalData_1[[#This Row],[1]:[31]])</f>
        <v>3850</v>
      </c>
    </row>
    <row r="165" spans="1:37" hidden="1">
      <c r="A165" s="3" t="s">
        <v>749</v>
      </c>
      <c r="B165" s="3" t="s">
        <v>507</v>
      </c>
      <c r="C165" s="3" t="s">
        <v>760</v>
      </c>
      <c r="D165" s="3" t="s">
        <v>757</v>
      </c>
      <c r="E165" s="6" t="s">
        <v>1662</v>
      </c>
      <c r="F165" s="7">
        <f>SUMIFS(GQList,GIList,Table_ExternalData_1[[#This Row],[Item_key]],GDList,Table_ExternalData_1[[#Headers],[1]])</f>
        <v>0</v>
      </c>
      <c r="G165" s="7">
        <f>SUMIFS(GQList,GIList,Table_ExternalData_1[[#This Row],[Item_key]],GDList,Table_ExternalData_1[[#Headers],[2]])</f>
        <v>0</v>
      </c>
      <c r="H165" s="7">
        <f>SUMIFS(GQList,GIList,Table_ExternalData_1[[#This Row],[Item_key]],GDList,Table_ExternalData_1[[#Headers],[3]])</f>
        <v>0</v>
      </c>
      <c r="I165" s="7">
        <f>SUMIFS(GQList,GIList,Table_ExternalData_1[[#This Row],[Item_key]],GDList,Table_ExternalData_1[[#Headers],[4]])</f>
        <v>0</v>
      </c>
      <c r="J165" s="7">
        <f>SUMIFS(GQList,GIList,Table_ExternalData_1[[#This Row],[Item_key]],GDList,Table_ExternalData_1[[#Headers],[5]])</f>
        <v>0</v>
      </c>
      <c r="K165" s="7">
        <f>SUMIFS(GQList,GIList,Table_ExternalData_1[[#This Row],[Item_key]],GDList,Table_ExternalData_1[[#Headers],[6]])</f>
        <v>0</v>
      </c>
      <c r="L165" s="7">
        <f>SUMIFS(GQList,GIList,Table_ExternalData_1[[#This Row],[Item_key]],GDList,Table_ExternalData_1[[#Headers],[7]])</f>
        <v>0</v>
      </c>
      <c r="M165" s="7">
        <f>SUMIFS(GQList,GIList,Table_ExternalData_1[[#This Row],[Item_key]],GDList,Table_ExternalData_1[[#Headers],[8]])</f>
        <v>0</v>
      </c>
      <c r="N165" s="7">
        <f>SUMIFS(GQList,GIList,Table_ExternalData_1[[#This Row],[Item_key]],GDList,Table_ExternalData_1[[#Headers],[9]])</f>
        <v>0</v>
      </c>
      <c r="O165" s="7">
        <f>SUMIFS(GQList,GIList,Table_ExternalData_1[[#This Row],[Item_key]],GDList,Table_ExternalData_1[[#Headers],[10]])</f>
        <v>0</v>
      </c>
      <c r="P165" s="7">
        <f>SUMIFS(GQList,GIList,Table_ExternalData_1[[#This Row],[Item_key]],GDList,Table_ExternalData_1[[#Headers],[11]])</f>
        <v>0</v>
      </c>
      <c r="Q165" s="7">
        <f>SUMIFS(GQList,GIList,Table_ExternalData_1[[#This Row],[Item_key]],GDList,Table_ExternalData_1[[#Headers],[12]])</f>
        <v>0</v>
      </c>
      <c r="R165" s="7">
        <f>SUMIFS(GQList,GIList,Table_ExternalData_1[[#This Row],[Item_key]],GDList,Table_ExternalData_1[[#Headers],[13]])</f>
        <v>0</v>
      </c>
      <c r="S165" s="7">
        <f>SUMIFS(GQList,GIList,Table_ExternalData_1[[#This Row],[Item_key]],GDList,Table_ExternalData_1[[#Headers],[14]])</f>
        <v>0</v>
      </c>
      <c r="T165" s="7">
        <f>SUMIFS(GQList,GIList,Table_ExternalData_1[[#This Row],[Item_key]],GDList,Table_ExternalData_1[[#Headers],[15]])</f>
        <v>0</v>
      </c>
      <c r="U165" s="7">
        <f>SUMIFS(GQList,GIList,Table_ExternalData_1[[#This Row],[Item_key]],GDList,Table_ExternalData_1[[#Headers],[16]])</f>
        <v>0</v>
      </c>
      <c r="V165" s="7">
        <f>SUMIFS(GQList,GIList,Table_ExternalData_1[[#This Row],[Item_key]],GDList,Table_ExternalData_1[[#Headers],[17]])</f>
        <v>0</v>
      </c>
      <c r="W165" s="7">
        <f>SUMIFS(GQList,GIList,Table_ExternalData_1[[#This Row],[Item_key]],GDList,Table_ExternalData_1[[#Headers],[18]])</f>
        <v>0</v>
      </c>
      <c r="X165" s="7">
        <f>SUMIFS(GQList,GIList,Table_ExternalData_1[[#This Row],[Item_key]],GDList,Table_ExternalData_1[[#Headers],[19]])</f>
        <v>0</v>
      </c>
      <c r="Y165" s="7">
        <f>SUMIFS(GQList,GIList,Table_ExternalData_1[[#This Row],[Item_key]],GDList,Table_ExternalData_1[[#Headers],[20]])</f>
        <v>0</v>
      </c>
      <c r="Z165" s="7">
        <f>SUMIFS(GQList,GIList,Table_ExternalData_1[[#This Row],[Item_key]],GDList,Table_ExternalData_1[[#Headers],[21]])</f>
        <v>0</v>
      </c>
      <c r="AA165" s="7">
        <f>SUMIFS(GQList,GIList,Table_ExternalData_1[[#This Row],[Item_key]],GDList,Table_ExternalData_1[[#Headers],[22]])</f>
        <v>0</v>
      </c>
      <c r="AB165" s="7">
        <f>SUMIFS(GQList,GIList,Table_ExternalData_1[[#This Row],[Item_key]],GDList,Table_ExternalData_1[[#Headers],[23]])</f>
        <v>0</v>
      </c>
      <c r="AC165" s="7">
        <f>SUMIFS(GQList,GIList,Table_ExternalData_1[[#This Row],[Item_key]],GDList,Table_ExternalData_1[[#Headers],[24]])</f>
        <v>0</v>
      </c>
      <c r="AD165" s="7">
        <f>SUMIFS(GQList,GIList,Table_ExternalData_1[[#This Row],[Item_key]],GDList,Table_ExternalData_1[[#Headers],[25]])</f>
        <v>1600</v>
      </c>
      <c r="AE165" s="7">
        <f>SUMIFS(GQList,GIList,Table_ExternalData_1[[#This Row],[Item_key]],GDList,Table_ExternalData_1[[#Headers],[26]])</f>
        <v>0</v>
      </c>
      <c r="AF165" s="7">
        <f>SUMIFS(GQList,GIList,Table_ExternalData_1[[#This Row],[Item_key]],GDList,Table_ExternalData_1[[#Headers],[27]])</f>
        <v>0</v>
      </c>
      <c r="AG165" s="7">
        <f>SUMIFS(GQList,GIList,Table_ExternalData_1[[#This Row],[Item_key]],GDList,Table_ExternalData_1[[#Headers],[28]])</f>
        <v>0</v>
      </c>
      <c r="AH165" s="7">
        <f>SUMIFS(GQList,GIList,Table_ExternalData_1[[#This Row],[Item_key]],GDList,Table_ExternalData_1[[#Headers],[29]])</f>
        <v>0</v>
      </c>
      <c r="AI165" s="7">
        <f>SUMIFS(GQList,GIList,Table_ExternalData_1[[#This Row],[Item_key]],GDList,Table_ExternalData_1[[#Headers],[30]])</f>
        <v>0</v>
      </c>
      <c r="AJ165" s="7">
        <f>SUMIFS(GQList,GIList,Table_ExternalData_1[[#This Row],[Item_key]],GDList,Table_ExternalData_1[[#Headers],[31]])</f>
        <v>0</v>
      </c>
      <c r="AK165" s="7">
        <f>SUM(Table_ExternalData_1[[#This Row],[1]:[31]])</f>
        <v>1600</v>
      </c>
    </row>
    <row r="166" spans="1:37" hidden="1">
      <c r="A166" s="3" t="s">
        <v>749</v>
      </c>
      <c r="B166" s="3" t="s">
        <v>425</v>
      </c>
      <c r="C166" s="3" t="s">
        <v>761</v>
      </c>
      <c r="D166" s="3" t="s">
        <v>757</v>
      </c>
      <c r="E166" s="6" t="s">
        <v>1662</v>
      </c>
      <c r="F166" s="7">
        <f>SUMIFS(GQList,GIList,Table_ExternalData_1[[#This Row],[Item_key]],GDList,Table_ExternalData_1[[#Headers],[1]])</f>
        <v>0</v>
      </c>
      <c r="G166" s="7">
        <f>SUMIFS(GQList,GIList,Table_ExternalData_1[[#This Row],[Item_key]],GDList,Table_ExternalData_1[[#Headers],[2]])</f>
        <v>0</v>
      </c>
      <c r="H166" s="7">
        <f>SUMIFS(GQList,GIList,Table_ExternalData_1[[#This Row],[Item_key]],GDList,Table_ExternalData_1[[#Headers],[3]])</f>
        <v>0</v>
      </c>
      <c r="I166" s="7">
        <f>SUMIFS(GQList,GIList,Table_ExternalData_1[[#This Row],[Item_key]],GDList,Table_ExternalData_1[[#Headers],[4]])</f>
        <v>0</v>
      </c>
      <c r="J166" s="7">
        <f>SUMIFS(GQList,GIList,Table_ExternalData_1[[#This Row],[Item_key]],GDList,Table_ExternalData_1[[#Headers],[5]])</f>
        <v>0</v>
      </c>
      <c r="K166" s="7">
        <f>SUMIFS(GQList,GIList,Table_ExternalData_1[[#This Row],[Item_key]],GDList,Table_ExternalData_1[[#Headers],[6]])</f>
        <v>0</v>
      </c>
      <c r="L166" s="7">
        <f>SUMIFS(GQList,GIList,Table_ExternalData_1[[#This Row],[Item_key]],GDList,Table_ExternalData_1[[#Headers],[7]])</f>
        <v>0</v>
      </c>
      <c r="M166" s="7">
        <f>SUMIFS(GQList,GIList,Table_ExternalData_1[[#This Row],[Item_key]],GDList,Table_ExternalData_1[[#Headers],[8]])</f>
        <v>0</v>
      </c>
      <c r="N166" s="7">
        <f>SUMIFS(GQList,GIList,Table_ExternalData_1[[#This Row],[Item_key]],GDList,Table_ExternalData_1[[#Headers],[9]])</f>
        <v>0</v>
      </c>
      <c r="O166" s="7">
        <f>SUMIFS(GQList,GIList,Table_ExternalData_1[[#This Row],[Item_key]],GDList,Table_ExternalData_1[[#Headers],[10]])</f>
        <v>0</v>
      </c>
      <c r="P166" s="7">
        <f>SUMIFS(GQList,GIList,Table_ExternalData_1[[#This Row],[Item_key]],GDList,Table_ExternalData_1[[#Headers],[11]])</f>
        <v>0</v>
      </c>
      <c r="Q166" s="7">
        <f>SUMIFS(GQList,GIList,Table_ExternalData_1[[#This Row],[Item_key]],GDList,Table_ExternalData_1[[#Headers],[12]])</f>
        <v>0</v>
      </c>
      <c r="R166" s="7">
        <f>SUMIFS(GQList,GIList,Table_ExternalData_1[[#This Row],[Item_key]],GDList,Table_ExternalData_1[[#Headers],[13]])</f>
        <v>0</v>
      </c>
      <c r="S166" s="7">
        <f>SUMIFS(GQList,GIList,Table_ExternalData_1[[#This Row],[Item_key]],GDList,Table_ExternalData_1[[#Headers],[14]])</f>
        <v>0</v>
      </c>
      <c r="T166" s="7">
        <f>SUMIFS(GQList,GIList,Table_ExternalData_1[[#This Row],[Item_key]],GDList,Table_ExternalData_1[[#Headers],[15]])</f>
        <v>0</v>
      </c>
      <c r="U166" s="7">
        <f>SUMIFS(GQList,GIList,Table_ExternalData_1[[#This Row],[Item_key]],GDList,Table_ExternalData_1[[#Headers],[16]])</f>
        <v>0</v>
      </c>
      <c r="V166" s="7">
        <f>SUMIFS(GQList,GIList,Table_ExternalData_1[[#This Row],[Item_key]],GDList,Table_ExternalData_1[[#Headers],[17]])</f>
        <v>0</v>
      </c>
      <c r="W166" s="7">
        <f>SUMIFS(GQList,GIList,Table_ExternalData_1[[#This Row],[Item_key]],GDList,Table_ExternalData_1[[#Headers],[18]])</f>
        <v>1700</v>
      </c>
      <c r="X166" s="7">
        <f>SUMIFS(GQList,GIList,Table_ExternalData_1[[#This Row],[Item_key]],GDList,Table_ExternalData_1[[#Headers],[19]])</f>
        <v>0</v>
      </c>
      <c r="Y166" s="7">
        <f>SUMIFS(GQList,GIList,Table_ExternalData_1[[#This Row],[Item_key]],GDList,Table_ExternalData_1[[#Headers],[20]])</f>
        <v>0</v>
      </c>
      <c r="Z166" s="7">
        <f>SUMIFS(GQList,GIList,Table_ExternalData_1[[#This Row],[Item_key]],GDList,Table_ExternalData_1[[#Headers],[21]])</f>
        <v>0</v>
      </c>
      <c r="AA166" s="7">
        <f>SUMIFS(GQList,GIList,Table_ExternalData_1[[#This Row],[Item_key]],GDList,Table_ExternalData_1[[#Headers],[22]])</f>
        <v>0</v>
      </c>
      <c r="AB166" s="7">
        <f>SUMIFS(GQList,GIList,Table_ExternalData_1[[#This Row],[Item_key]],GDList,Table_ExternalData_1[[#Headers],[23]])</f>
        <v>0</v>
      </c>
      <c r="AC166" s="7">
        <f>SUMIFS(GQList,GIList,Table_ExternalData_1[[#This Row],[Item_key]],GDList,Table_ExternalData_1[[#Headers],[24]])</f>
        <v>0</v>
      </c>
      <c r="AD166" s="7">
        <f>SUMIFS(GQList,GIList,Table_ExternalData_1[[#This Row],[Item_key]],GDList,Table_ExternalData_1[[#Headers],[25]])</f>
        <v>0</v>
      </c>
      <c r="AE166" s="7">
        <f>SUMIFS(GQList,GIList,Table_ExternalData_1[[#This Row],[Item_key]],GDList,Table_ExternalData_1[[#Headers],[26]])</f>
        <v>0</v>
      </c>
      <c r="AF166" s="7">
        <f>SUMIFS(GQList,GIList,Table_ExternalData_1[[#This Row],[Item_key]],GDList,Table_ExternalData_1[[#Headers],[27]])</f>
        <v>0</v>
      </c>
      <c r="AG166" s="7">
        <f>SUMIFS(GQList,GIList,Table_ExternalData_1[[#This Row],[Item_key]],GDList,Table_ExternalData_1[[#Headers],[28]])</f>
        <v>0</v>
      </c>
      <c r="AH166" s="7">
        <f>SUMIFS(GQList,GIList,Table_ExternalData_1[[#This Row],[Item_key]],GDList,Table_ExternalData_1[[#Headers],[29]])</f>
        <v>0</v>
      </c>
      <c r="AI166" s="7">
        <f>SUMIFS(GQList,GIList,Table_ExternalData_1[[#This Row],[Item_key]],GDList,Table_ExternalData_1[[#Headers],[30]])</f>
        <v>0</v>
      </c>
      <c r="AJ166" s="7">
        <f>SUMIFS(GQList,GIList,Table_ExternalData_1[[#This Row],[Item_key]],GDList,Table_ExternalData_1[[#Headers],[31]])</f>
        <v>0</v>
      </c>
      <c r="AK166" s="7">
        <f>SUM(Table_ExternalData_1[[#This Row],[1]:[31]])</f>
        <v>1700</v>
      </c>
    </row>
    <row r="167" spans="1:37" hidden="1">
      <c r="A167" s="3" t="s">
        <v>749</v>
      </c>
      <c r="B167" s="3" t="s">
        <v>365</v>
      </c>
      <c r="C167" s="3" t="s">
        <v>763</v>
      </c>
      <c r="D167" s="3" t="s">
        <v>762</v>
      </c>
      <c r="E167" s="6" t="s">
        <v>1662</v>
      </c>
      <c r="F167" s="7">
        <f>SUMIFS(GQList,GIList,Table_ExternalData_1[[#This Row],[Item_key]],GDList,Table_ExternalData_1[[#Headers],[1]])</f>
        <v>0</v>
      </c>
      <c r="G167" s="7">
        <f>SUMIFS(GQList,GIList,Table_ExternalData_1[[#This Row],[Item_key]],GDList,Table_ExternalData_1[[#Headers],[2]])</f>
        <v>0</v>
      </c>
      <c r="H167" s="7">
        <f>SUMIFS(GQList,GIList,Table_ExternalData_1[[#This Row],[Item_key]],GDList,Table_ExternalData_1[[#Headers],[3]])</f>
        <v>0</v>
      </c>
      <c r="I167" s="7">
        <f>SUMIFS(GQList,GIList,Table_ExternalData_1[[#This Row],[Item_key]],GDList,Table_ExternalData_1[[#Headers],[4]])</f>
        <v>0</v>
      </c>
      <c r="J167" s="7">
        <f>SUMIFS(GQList,GIList,Table_ExternalData_1[[#This Row],[Item_key]],GDList,Table_ExternalData_1[[#Headers],[5]])</f>
        <v>0</v>
      </c>
      <c r="K167" s="7">
        <f>SUMIFS(GQList,GIList,Table_ExternalData_1[[#This Row],[Item_key]],GDList,Table_ExternalData_1[[#Headers],[6]])</f>
        <v>0</v>
      </c>
      <c r="L167" s="7">
        <f>SUMIFS(GQList,GIList,Table_ExternalData_1[[#This Row],[Item_key]],GDList,Table_ExternalData_1[[#Headers],[7]])</f>
        <v>0</v>
      </c>
      <c r="M167" s="7">
        <f>SUMIFS(GQList,GIList,Table_ExternalData_1[[#This Row],[Item_key]],GDList,Table_ExternalData_1[[#Headers],[8]])</f>
        <v>0</v>
      </c>
      <c r="N167" s="7">
        <f>SUMIFS(GQList,GIList,Table_ExternalData_1[[#This Row],[Item_key]],GDList,Table_ExternalData_1[[#Headers],[9]])</f>
        <v>0</v>
      </c>
      <c r="O167" s="7">
        <f>SUMIFS(GQList,GIList,Table_ExternalData_1[[#This Row],[Item_key]],GDList,Table_ExternalData_1[[#Headers],[10]])</f>
        <v>0</v>
      </c>
      <c r="P167" s="7">
        <f>SUMIFS(GQList,GIList,Table_ExternalData_1[[#This Row],[Item_key]],GDList,Table_ExternalData_1[[#Headers],[11]])</f>
        <v>0</v>
      </c>
      <c r="Q167" s="7">
        <f>SUMIFS(GQList,GIList,Table_ExternalData_1[[#This Row],[Item_key]],GDList,Table_ExternalData_1[[#Headers],[12]])</f>
        <v>0</v>
      </c>
      <c r="R167" s="7">
        <f>SUMIFS(GQList,GIList,Table_ExternalData_1[[#This Row],[Item_key]],GDList,Table_ExternalData_1[[#Headers],[13]])</f>
        <v>0</v>
      </c>
      <c r="S167" s="7">
        <f>SUMIFS(GQList,GIList,Table_ExternalData_1[[#This Row],[Item_key]],GDList,Table_ExternalData_1[[#Headers],[14]])</f>
        <v>0</v>
      </c>
      <c r="T167" s="7">
        <f>SUMIFS(GQList,GIList,Table_ExternalData_1[[#This Row],[Item_key]],GDList,Table_ExternalData_1[[#Headers],[15]])</f>
        <v>0</v>
      </c>
      <c r="U167" s="7">
        <f>SUMIFS(GQList,GIList,Table_ExternalData_1[[#This Row],[Item_key]],GDList,Table_ExternalData_1[[#Headers],[16]])</f>
        <v>1600</v>
      </c>
      <c r="V167" s="7">
        <f>SUMIFS(GQList,GIList,Table_ExternalData_1[[#This Row],[Item_key]],GDList,Table_ExternalData_1[[#Headers],[17]])</f>
        <v>0</v>
      </c>
      <c r="W167" s="7">
        <f>SUMIFS(GQList,GIList,Table_ExternalData_1[[#This Row],[Item_key]],GDList,Table_ExternalData_1[[#Headers],[18]])</f>
        <v>0</v>
      </c>
      <c r="X167" s="7">
        <f>SUMIFS(GQList,GIList,Table_ExternalData_1[[#This Row],[Item_key]],GDList,Table_ExternalData_1[[#Headers],[19]])</f>
        <v>0</v>
      </c>
      <c r="Y167" s="7">
        <f>SUMIFS(GQList,GIList,Table_ExternalData_1[[#This Row],[Item_key]],GDList,Table_ExternalData_1[[#Headers],[20]])</f>
        <v>0</v>
      </c>
      <c r="Z167" s="7">
        <f>SUMIFS(GQList,GIList,Table_ExternalData_1[[#This Row],[Item_key]],GDList,Table_ExternalData_1[[#Headers],[21]])</f>
        <v>0</v>
      </c>
      <c r="AA167" s="7">
        <f>SUMIFS(GQList,GIList,Table_ExternalData_1[[#This Row],[Item_key]],GDList,Table_ExternalData_1[[#Headers],[22]])</f>
        <v>0</v>
      </c>
      <c r="AB167" s="7">
        <f>SUMIFS(GQList,GIList,Table_ExternalData_1[[#This Row],[Item_key]],GDList,Table_ExternalData_1[[#Headers],[23]])</f>
        <v>0</v>
      </c>
      <c r="AC167" s="7">
        <f>SUMIFS(GQList,GIList,Table_ExternalData_1[[#This Row],[Item_key]],GDList,Table_ExternalData_1[[#Headers],[24]])</f>
        <v>0</v>
      </c>
      <c r="AD167" s="7">
        <f>SUMIFS(GQList,GIList,Table_ExternalData_1[[#This Row],[Item_key]],GDList,Table_ExternalData_1[[#Headers],[25]])</f>
        <v>4000</v>
      </c>
      <c r="AE167" s="7">
        <f>SUMIFS(GQList,GIList,Table_ExternalData_1[[#This Row],[Item_key]],GDList,Table_ExternalData_1[[#Headers],[26]])</f>
        <v>0</v>
      </c>
      <c r="AF167" s="7">
        <f>SUMIFS(GQList,GIList,Table_ExternalData_1[[#This Row],[Item_key]],GDList,Table_ExternalData_1[[#Headers],[27]])</f>
        <v>0</v>
      </c>
      <c r="AG167" s="7">
        <f>SUMIFS(GQList,GIList,Table_ExternalData_1[[#This Row],[Item_key]],GDList,Table_ExternalData_1[[#Headers],[28]])</f>
        <v>0</v>
      </c>
      <c r="AH167" s="7">
        <f>SUMIFS(GQList,GIList,Table_ExternalData_1[[#This Row],[Item_key]],GDList,Table_ExternalData_1[[#Headers],[29]])</f>
        <v>0</v>
      </c>
      <c r="AI167" s="7">
        <f>SUMIFS(GQList,GIList,Table_ExternalData_1[[#This Row],[Item_key]],GDList,Table_ExternalData_1[[#Headers],[30]])</f>
        <v>0</v>
      </c>
      <c r="AJ167" s="7">
        <f>SUMIFS(GQList,GIList,Table_ExternalData_1[[#This Row],[Item_key]],GDList,Table_ExternalData_1[[#Headers],[31]])</f>
        <v>0</v>
      </c>
      <c r="AK167" s="7">
        <f>SUM(Table_ExternalData_1[[#This Row],[1]:[31]])</f>
        <v>5600</v>
      </c>
    </row>
    <row r="168" spans="1:37" hidden="1">
      <c r="A168" s="3" t="s">
        <v>749</v>
      </c>
      <c r="B168" s="3" t="s">
        <v>366</v>
      </c>
      <c r="C168" s="3" t="s">
        <v>764</v>
      </c>
      <c r="D168" s="3" t="s">
        <v>762</v>
      </c>
      <c r="E168" s="6" t="s">
        <v>1662</v>
      </c>
      <c r="F168" s="7">
        <f>SUMIFS(GQList,GIList,Table_ExternalData_1[[#This Row],[Item_key]],GDList,Table_ExternalData_1[[#Headers],[1]])</f>
        <v>0</v>
      </c>
      <c r="G168" s="7">
        <f>SUMIFS(GQList,GIList,Table_ExternalData_1[[#This Row],[Item_key]],GDList,Table_ExternalData_1[[#Headers],[2]])</f>
        <v>0</v>
      </c>
      <c r="H168" s="7">
        <f>SUMIFS(GQList,GIList,Table_ExternalData_1[[#This Row],[Item_key]],GDList,Table_ExternalData_1[[#Headers],[3]])</f>
        <v>0</v>
      </c>
      <c r="I168" s="7">
        <f>SUMIFS(GQList,GIList,Table_ExternalData_1[[#This Row],[Item_key]],GDList,Table_ExternalData_1[[#Headers],[4]])</f>
        <v>0</v>
      </c>
      <c r="J168" s="7">
        <f>SUMIFS(GQList,GIList,Table_ExternalData_1[[#This Row],[Item_key]],GDList,Table_ExternalData_1[[#Headers],[5]])</f>
        <v>0</v>
      </c>
      <c r="K168" s="7">
        <f>SUMIFS(GQList,GIList,Table_ExternalData_1[[#This Row],[Item_key]],GDList,Table_ExternalData_1[[#Headers],[6]])</f>
        <v>0</v>
      </c>
      <c r="L168" s="7">
        <f>SUMIFS(GQList,GIList,Table_ExternalData_1[[#This Row],[Item_key]],GDList,Table_ExternalData_1[[#Headers],[7]])</f>
        <v>0</v>
      </c>
      <c r="M168" s="7">
        <f>SUMIFS(GQList,GIList,Table_ExternalData_1[[#This Row],[Item_key]],GDList,Table_ExternalData_1[[#Headers],[8]])</f>
        <v>0</v>
      </c>
      <c r="N168" s="7">
        <f>SUMIFS(GQList,GIList,Table_ExternalData_1[[#This Row],[Item_key]],GDList,Table_ExternalData_1[[#Headers],[9]])</f>
        <v>0</v>
      </c>
      <c r="O168" s="7">
        <f>SUMIFS(GQList,GIList,Table_ExternalData_1[[#This Row],[Item_key]],GDList,Table_ExternalData_1[[#Headers],[10]])</f>
        <v>0</v>
      </c>
      <c r="P168" s="7">
        <f>SUMIFS(GQList,GIList,Table_ExternalData_1[[#This Row],[Item_key]],GDList,Table_ExternalData_1[[#Headers],[11]])</f>
        <v>0</v>
      </c>
      <c r="Q168" s="7">
        <f>SUMIFS(GQList,GIList,Table_ExternalData_1[[#This Row],[Item_key]],GDList,Table_ExternalData_1[[#Headers],[12]])</f>
        <v>0</v>
      </c>
      <c r="R168" s="7">
        <f>SUMIFS(GQList,GIList,Table_ExternalData_1[[#This Row],[Item_key]],GDList,Table_ExternalData_1[[#Headers],[13]])</f>
        <v>0</v>
      </c>
      <c r="S168" s="7">
        <f>SUMIFS(GQList,GIList,Table_ExternalData_1[[#This Row],[Item_key]],GDList,Table_ExternalData_1[[#Headers],[14]])</f>
        <v>0</v>
      </c>
      <c r="T168" s="7">
        <f>SUMIFS(GQList,GIList,Table_ExternalData_1[[#This Row],[Item_key]],GDList,Table_ExternalData_1[[#Headers],[15]])</f>
        <v>0</v>
      </c>
      <c r="U168" s="7">
        <f>SUMIFS(GQList,GIList,Table_ExternalData_1[[#This Row],[Item_key]],GDList,Table_ExternalData_1[[#Headers],[16]])</f>
        <v>5300</v>
      </c>
      <c r="V168" s="7">
        <f>SUMIFS(GQList,GIList,Table_ExternalData_1[[#This Row],[Item_key]],GDList,Table_ExternalData_1[[#Headers],[17]])</f>
        <v>0</v>
      </c>
      <c r="W168" s="7">
        <f>SUMIFS(GQList,GIList,Table_ExternalData_1[[#This Row],[Item_key]],GDList,Table_ExternalData_1[[#Headers],[18]])</f>
        <v>0</v>
      </c>
      <c r="X168" s="7">
        <f>SUMIFS(GQList,GIList,Table_ExternalData_1[[#This Row],[Item_key]],GDList,Table_ExternalData_1[[#Headers],[19]])</f>
        <v>0</v>
      </c>
      <c r="Y168" s="7">
        <f>SUMIFS(GQList,GIList,Table_ExternalData_1[[#This Row],[Item_key]],GDList,Table_ExternalData_1[[#Headers],[20]])</f>
        <v>0</v>
      </c>
      <c r="Z168" s="7">
        <f>SUMIFS(GQList,GIList,Table_ExternalData_1[[#This Row],[Item_key]],GDList,Table_ExternalData_1[[#Headers],[21]])</f>
        <v>0</v>
      </c>
      <c r="AA168" s="7">
        <f>SUMIFS(GQList,GIList,Table_ExternalData_1[[#This Row],[Item_key]],GDList,Table_ExternalData_1[[#Headers],[22]])</f>
        <v>0</v>
      </c>
      <c r="AB168" s="7">
        <f>SUMIFS(GQList,GIList,Table_ExternalData_1[[#This Row],[Item_key]],GDList,Table_ExternalData_1[[#Headers],[23]])</f>
        <v>0</v>
      </c>
      <c r="AC168" s="7">
        <f>SUMIFS(GQList,GIList,Table_ExternalData_1[[#This Row],[Item_key]],GDList,Table_ExternalData_1[[#Headers],[24]])</f>
        <v>0</v>
      </c>
      <c r="AD168" s="7">
        <f>SUMIFS(GQList,GIList,Table_ExternalData_1[[#This Row],[Item_key]],GDList,Table_ExternalData_1[[#Headers],[25]])</f>
        <v>0</v>
      </c>
      <c r="AE168" s="7">
        <f>SUMIFS(GQList,GIList,Table_ExternalData_1[[#This Row],[Item_key]],GDList,Table_ExternalData_1[[#Headers],[26]])</f>
        <v>0</v>
      </c>
      <c r="AF168" s="7">
        <f>SUMIFS(GQList,GIList,Table_ExternalData_1[[#This Row],[Item_key]],GDList,Table_ExternalData_1[[#Headers],[27]])</f>
        <v>0</v>
      </c>
      <c r="AG168" s="7">
        <f>SUMIFS(GQList,GIList,Table_ExternalData_1[[#This Row],[Item_key]],GDList,Table_ExternalData_1[[#Headers],[28]])</f>
        <v>0</v>
      </c>
      <c r="AH168" s="7">
        <f>SUMIFS(GQList,GIList,Table_ExternalData_1[[#This Row],[Item_key]],GDList,Table_ExternalData_1[[#Headers],[29]])</f>
        <v>0</v>
      </c>
      <c r="AI168" s="7">
        <f>SUMIFS(GQList,GIList,Table_ExternalData_1[[#This Row],[Item_key]],GDList,Table_ExternalData_1[[#Headers],[30]])</f>
        <v>0</v>
      </c>
      <c r="AJ168" s="7">
        <f>SUMIFS(GQList,GIList,Table_ExternalData_1[[#This Row],[Item_key]],GDList,Table_ExternalData_1[[#Headers],[31]])</f>
        <v>920</v>
      </c>
      <c r="AK168" s="7">
        <f>SUM(Table_ExternalData_1[[#This Row],[1]:[31]])</f>
        <v>6220</v>
      </c>
    </row>
    <row r="169" spans="1:37" hidden="1">
      <c r="A169" s="3" t="s">
        <v>749</v>
      </c>
      <c r="B169" s="3" t="s">
        <v>367</v>
      </c>
      <c r="C169" s="3" t="s">
        <v>765</v>
      </c>
      <c r="D169" s="3" t="s">
        <v>766</v>
      </c>
      <c r="E169" s="6" t="s">
        <v>1662</v>
      </c>
      <c r="F169" s="7">
        <f>SUMIFS(GQList,GIList,Table_ExternalData_1[[#This Row],[Item_key]],GDList,Table_ExternalData_1[[#Headers],[1]])</f>
        <v>0</v>
      </c>
      <c r="G169" s="7">
        <f>SUMIFS(GQList,GIList,Table_ExternalData_1[[#This Row],[Item_key]],GDList,Table_ExternalData_1[[#Headers],[2]])</f>
        <v>0</v>
      </c>
      <c r="H169" s="7">
        <f>SUMIFS(GQList,GIList,Table_ExternalData_1[[#This Row],[Item_key]],GDList,Table_ExternalData_1[[#Headers],[3]])</f>
        <v>0</v>
      </c>
      <c r="I169" s="7">
        <f>SUMIFS(GQList,GIList,Table_ExternalData_1[[#This Row],[Item_key]],GDList,Table_ExternalData_1[[#Headers],[4]])</f>
        <v>0</v>
      </c>
      <c r="J169" s="7">
        <f>SUMIFS(GQList,GIList,Table_ExternalData_1[[#This Row],[Item_key]],GDList,Table_ExternalData_1[[#Headers],[5]])</f>
        <v>0</v>
      </c>
      <c r="K169" s="7">
        <f>SUMIFS(GQList,GIList,Table_ExternalData_1[[#This Row],[Item_key]],GDList,Table_ExternalData_1[[#Headers],[6]])</f>
        <v>0</v>
      </c>
      <c r="L169" s="7">
        <f>SUMIFS(GQList,GIList,Table_ExternalData_1[[#This Row],[Item_key]],GDList,Table_ExternalData_1[[#Headers],[7]])</f>
        <v>0</v>
      </c>
      <c r="M169" s="7">
        <f>SUMIFS(GQList,GIList,Table_ExternalData_1[[#This Row],[Item_key]],GDList,Table_ExternalData_1[[#Headers],[8]])</f>
        <v>0</v>
      </c>
      <c r="N169" s="7">
        <f>SUMIFS(GQList,GIList,Table_ExternalData_1[[#This Row],[Item_key]],GDList,Table_ExternalData_1[[#Headers],[9]])</f>
        <v>0</v>
      </c>
      <c r="O169" s="7">
        <f>SUMIFS(GQList,GIList,Table_ExternalData_1[[#This Row],[Item_key]],GDList,Table_ExternalData_1[[#Headers],[10]])</f>
        <v>0</v>
      </c>
      <c r="P169" s="7">
        <f>SUMIFS(GQList,GIList,Table_ExternalData_1[[#This Row],[Item_key]],GDList,Table_ExternalData_1[[#Headers],[11]])</f>
        <v>0</v>
      </c>
      <c r="Q169" s="7">
        <f>SUMIFS(GQList,GIList,Table_ExternalData_1[[#This Row],[Item_key]],GDList,Table_ExternalData_1[[#Headers],[12]])</f>
        <v>0</v>
      </c>
      <c r="R169" s="7">
        <f>SUMIFS(GQList,GIList,Table_ExternalData_1[[#This Row],[Item_key]],GDList,Table_ExternalData_1[[#Headers],[13]])</f>
        <v>0</v>
      </c>
      <c r="S169" s="7">
        <f>SUMIFS(GQList,GIList,Table_ExternalData_1[[#This Row],[Item_key]],GDList,Table_ExternalData_1[[#Headers],[14]])</f>
        <v>0</v>
      </c>
      <c r="T169" s="7">
        <f>SUMIFS(GQList,GIList,Table_ExternalData_1[[#This Row],[Item_key]],GDList,Table_ExternalData_1[[#Headers],[15]])</f>
        <v>0</v>
      </c>
      <c r="U169" s="7">
        <f>SUMIFS(GQList,GIList,Table_ExternalData_1[[#This Row],[Item_key]],GDList,Table_ExternalData_1[[#Headers],[16]])</f>
        <v>900</v>
      </c>
      <c r="V169" s="7">
        <f>SUMIFS(GQList,GIList,Table_ExternalData_1[[#This Row],[Item_key]],GDList,Table_ExternalData_1[[#Headers],[17]])</f>
        <v>0</v>
      </c>
      <c r="W169" s="7">
        <f>SUMIFS(GQList,GIList,Table_ExternalData_1[[#This Row],[Item_key]],GDList,Table_ExternalData_1[[#Headers],[18]])</f>
        <v>0</v>
      </c>
      <c r="X169" s="7">
        <f>SUMIFS(GQList,GIList,Table_ExternalData_1[[#This Row],[Item_key]],GDList,Table_ExternalData_1[[#Headers],[19]])</f>
        <v>0</v>
      </c>
      <c r="Y169" s="7">
        <f>SUMIFS(GQList,GIList,Table_ExternalData_1[[#This Row],[Item_key]],GDList,Table_ExternalData_1[[#Headers],[20]])</f>
        <v>0</v>
      </c>
      <c r="Z169" s="7">
        <f>SUMIFS(GQList,GIList,Table_ExternalData_1[[#This Row],[Item_key]],GDList,Table_ExternalData_1[[#Headers],[21]])</f>
        <v>0</v>
      </c>
      <c r="AA169" s="7">
        <f>SUMIFS(GQList,GIList,Table_ExternalData_1[[#This Row],[Item_key]],GDList,Table_ExternalData_1[[#Headers],[22]])</f>
        <v>0</v>
      </c>
      <c r="AB169" s="7">
        <f>SUMIFS(GQList,GIList,Table_ExternalData_1[[#This Row],[Item_key]],GDList,Table_ExternalData_1[[#Headers],[23]])</f>
        <v>0</v>
      </c>
      <c r="AC169" s="7">
        <f>SUMIFS(GQList,GIList,Table_ExternalData_1[[#This Row],[Item_key]],GDList,Table_ExternalData_1[[#Headers],[24]])</f>
        <v>0</v>
      </c>
      <c r="AD169" s="7">
        <f>SUMIFS(GQList,GIList,Table_ExternalData_1[[#This Row],[Item_key]],GDList,Table_ExternalData_1[[#Headers],[25]])</f>
        <v>0</v>
      </c>
      <c r="AE169" s="7">
        <f>SUMIFS(GQList,GIList,Table_ExternalData_1[[#This Row],[Item_key]],GDList,Table_ExternalData_1[[#Headers],[26]])</f>
        <v>0</v>
      </c>
      <c r="AF169" s="7">
        <f>SUMIFS(GQList,GIList,Table_ExternalData_1[[#This Row],[Item_key]],GDList,Table_ExternalData_1[[#Headers],[27]])</f>
        <v>0</v>
      </c>
      <c r="AG169" s="7">
        <f>SUMIFS(GQList,GIList,Table_ExternalData_1[[#This Row],[Item_key]],GDList,Table_ExternalData_1[[#Headers],[28]])</f>
        <v>0</v>
      </c>
      <c r="AH169" s="7">
        <f>SUMIFS(GQList,GIList,Table_ExternalData_1[[#This Row],[Item_key]],GDList,Table_ExternalData_1[[#Headers],[29]])</f>
        <v>0</v>
      </c>
      <c r="AI169" s="7">
        <f>SUMIFS(GQList,GIList,Table_ExternalData_1[[#This Row],[Item_key]],GDList,Table_ExternalData_1[[#Headers],[30]])</f>
        <v>0</v>
      </c>
      <c r="AJ169" s="7">
        <f>SUMIFS(GQList,GIList,Table_ExternalData_1[[#This Row],[Item_key]],GDList,Table_ExternalData_1[[#Headers],[31]])</f>
        <v>0</v>
      </c>
      <c r="AK169" s="7">
        <f>SUM(Table_ExternalData_1[[#This Row],[1]:[31]])</f>
        <v>900</v>
      </c>
    </row>
    <row r="170" spans="1:37" hidden="1">
      <c r="A170" s="3" t="s">
        <v>749</v>
      </c>
      <c r="B170" s="3" t="s">
        <v>426</v>
      </c>
      <c r="C170" s="3" t="s">
        <v>767</v>
      </c>
      <c r="D170" s="3" t="s">
        <v>766</v>
      </c>
      <c r="E170" s="6" t="s">
        <v>1662</v>
      </c>
      <c r="F170" s="7">
        <f>SUMIFS(GQList,GIList,Table_ExternalData_1[[#This Row],[Item_key]],GDList,Table_ExternalData_1[[#Headers],[1]])</f>
        <v>0</v>
      </c>
      <c r="G170" s="7">
        <f>SUMIFS(GQList,GIList,Table_ExternalData_1[[#This Row],[Item_key]],GDList,Table_ExternalData_1[[#Headers],[2]])</f>
        <v>0</v>
      </c>
      <c r="H170" s="7">
        <f>SUMIFS(GQList,GIList,Table_ExternalData_1[[#This Row],[Item_key]],GDList,Table_ExternalData_1[[#Headers],[3]])</f>
        <v>0</v>
      </c>
      <c r="I170" s="7">
        <f>SUMIFS(GQList,GIList,Table_ExternalData_1[[#This Row],[Item_key]],GDList,Table_ExternalData_1[[#Headers],[4]])</f>
        <v>0</v>
      </c>
      <c r="J170" s="7">
        <f>SUMIFS(GQList,GIList,Table_ExternalData_1[[#This Row],[Item_key]],GDList,Table_ExternalData_1[[#Headers],[5]])</f>
        <v>0</v>
      </c>
      <c r="K170" s="7">
        <f>SUMIFS(GQList,GIList,Table_ExternalData_1[[#This Row],[Item_key]],GDList,Table_ExternalData_1[[#Headers],[6]])</f>
        <v>0</v>
      </c>
      <c r="L170" s="7">
        <f>SUMIFS(GQList,GIList,Table_ExternalData_1[[#This Row],[Item_key]],GDList,Table_ExternalData_1[[#Headers],[7]])</f>
        <v>0</v>
      </c>
      <c r="M170" s="7">
        <f>SUMIFS(GQList,GIList,Table_ExternalData_1[[#This Row],[Item_key]],GDList,Table_ExternalData_1[[#Headers],[8]])</f>
        <v>0</v>
      </c>
      <c r="N170" s="7">
        <f>SUMIFS(GQList,GIList,Table_ExternalData_1[[#This Row],[Item_key]],GDList,Table_ExternalData_1[[#Headers],[9]])</f>
        <v>0</v>
      </c>
      <c r="O170" s="7">
        <f>SUMIFS(GQList,GIList,Table_ExternalData_1[[#This Row],[Item_key]],GDList,Table_ExternalData_1[[#Headers],[10]])</f>
        <v>0</v>
      </c>
      <c r="P170" s="7">
        <f>SUMIFS(GQList,GIList,Table_ExternalData_1[[#This Row],[Item_key]],GDList,Table_ExternalData_1[[#Headers],[11]])</f>
        <v>0</v>
      </c>
      <c r="Q170" s="7">
        <f>SUMIFS(GQList,GIList,Table_ExternalData_1[[#This Row],[Item_key]],GDList,Table_ExternalData_1[[#Headers],[12]])</f>
        <v>0</v>
      </c>
      <c r="R170" s="7">
        <f>SUMIFS(GQList,GIList,Table_ExternalData_1[[#This Row],[Item_key]],GDList,Table_ExternalData_1[[#Headers],[13]])</f>
        <v>0</v>
      </c>
      <c r="S170" s="7">
        <f>SUMIFS(GQList,GIList,Table_ExternalData_1[[#This Row],[Item_key]],GDList,Table_ExternalData_1[[#Headers],[14]])</f>
        <v>0</v>
      </c>
      <c r="T170" s="7">
        <f>SUMIFS(GQList,GIList,Table_ExternalData_1[[#This Row],[Item_key]],GDList,Table_ExternalData_1[[#Headers],[15]])</f>
        <v>0</v>
      </c>
      <c r="U170" s="7">
        <f>SUMIFS(GQList,GIList,Table_ExternalData_1[[#This Row],[Item_key]],GDList,Table_ExternalData_1[[#Headers],[16]])</f>
        <v>0</v>
      </c>
      <c r="V170" s="7">
        <f>SUMIFS(GQList,GIList,Table_ExternalData_1[[#This Row],[Item_key]],GDList,Table_ExternalData_1[[#Headers],[17]])</f>
        <v>0</v>
      </c>
      <c r="W170" s="7">
        <f>SUMIFS(GQList,GIList,Table_ExternalData_1[[#This Row],[Item_key]],GDList,Table_ExternalData_1[[#Headers],[18]])</f>
        <v>2000</v>
      </c>
      <c r="X170" s="7">
        <f>SUMIFS(GQList,GIList,Table_ExternalData_1[[#This Row],[Item_key]],GDList,Table_ExternalData_1[[#Headers],[19]])</f>
        <v>0</v>
      </c>
      <c r="Y170" s="7">
        <f>SUMIFS(GQList,GIList,Table_ExternalData_1[[#This Row],[Item_key]],GDList,Table_ExternalData_1[[#Headers],[20]])</f>
        <v>0</v>
      </c>
      <c r="Z170" s="7">
        <f>SUMIFS(GQList,GIList,Table_ExternalData_1[[#This Row],[Item_key]],GDList,Table_ExternalData_1[[#Headers],[21]])</f>
        <v>0</v>
      </c>
      <c r="AA170" s="7">
        <f>SUMIFS(GQList,GIList,Table_ExternalData_1[[#This Row],[Item_key]],GDList,Table_ExternalData_1[[#Headers],[22]])</f>
        <v>0</v>
      </c>
      <c r="AB170" s="7">
        <f>SUMIFS(GQList,GIList,Table_ExternalData_1[[#This Row],[Item_key]],GDList,Table_ExternalData_1[[#Headers],[23]])</f>
        <v>0</v>
      </c>
      <c r="AC170" s="7">
        <f>SUMIFS(GQList,GIList,Table_ExternalData_1[[#This Row],[Item_key]],GDList,Table_ExternalData_1[[#Headers],[24]])</f>
        <v>0</v>
      </c>
      <c r="AD170" s="7">
        <f>SUMIFS(GQList,GIList,Table_ExternalData_1[[#This Row],[Item_key]],GDList,Table_ExternalData_1[[#Headers],[25]])</f>
        <v>0</v>
      </c>
      <c r="AE170" s="7">
        <f>SUMIFS(GQList,GIList,Table_ExternalData_1[[#This Row],[Item_key]],GDList,Table_ExternalData_1[[#Headers],[26]])</f>
        <v>0</v>
      </c>
      <c r="AF170" s="7">
        <f>SUMIFS(GQList,GIList,Table_ExternalData_1[[#This Row],[Item_key]],GDList,Table_ExternalData_1[[#Headers],[27]])</f>
        <v>0</v>
      </c>
      <c r="AG170" s="7">
        <f>SUMIFS(GQList,GIList,Table_ExternalData_1[[#This Row],[Item_key]],GDList,Table_ExternalData_1[[#Headers],[28]])</f>
        <v>0</v>
      </c>
      <c r="AH170" s="7">
        <f>SUMIFS(GQList,GIList,Table_ExternalData_1[[#This Row],[Item_key]],GDList,Table_ExternalData_1[[#Headers],[29]])</f>
        <v>0</v>
      </c>
      <c r="AI170" s="7">
        <f>SUMIFS(GQList,GIList,Table_ExternalData_1[[#This Row],[Item_key]],GDList,Table_ExternalData_1[[#Headers],[30]])</f>
        <v>0</v>
      </c>
      <c r="AJ170" s="7">
        <f>SUMIFS(GQList,GIList,Table_ExternalData_1[[#This Row],[Item_key]],GDList,Table_ExternalData_1[[#Headers],[31]])</f>
        <v>0</v>
      </c>
      <c r="AK170" s="7">
        <f>SUM(Table_ExternalData_1[[#This Row],[1]:[31]])</f>
        <v>2000</v>
      </c>
    </row>
    <row r="171" spans="1:37" hidden="1">
      <c r="A171" s="3" t="s">
        <v>749</v>
      </c>
      <c r="B171" s="3" t="s">
        <v>368</v>
      </c>
      <c r="C171" s="3" t="s">
        <v>768</v>
      </c>
      <c r="D171" s="3" t="s">
        <v>766</v>
      </c>
      <c r="E171" s="6" t="s">
        <v>1662</v>
      </c>
      <c r="F171" s="7">
        <f>SUMIFS(GQList,GIList,Table_ExternalData_1[[#This Row],[Item_key]],GDList,Table_ExternalData_1[[#Headers],[1]])</f>
        <v>0</v>
      </c>
      <c r="G171" s="7">
        <f>SUMIFS(GQList,GIList,Table_ExternalData_1[[#This Row],[Item_key]],GDList,Table_ExternalData_1[[#Headers],[2]])</f>
        <v>0</v>
      </c>
      <c r="H171" s="7">
        <f>SUMIFS(GQList,GIList,Table_ExternalData_1[[#This Row],[Item_key]],GDList,Table_ExternalData_1[[#Headers],[3]])</f>
        <v>0</v>
      </c>
      <c r="I171" s="7">
        <f>SUMIFS(GQList,GIList,Table_ExternalData_1[[#This Row],[Item_key]],GDList,Table_ExternalData_1[[#Headers],[4]])</f>
        <v>0</v>
      </c>
      <c r="J171" s="7">
        <f>SUMIFS(GQList,GIList,Table_ExternalData_1[[#This Row],[Item_key]],GDList,Table_ExternalData_1[[#Headers],[5]])</f>
        <v>0</v>
      </c>
      <c r="K171" s="7">
        <f>SUMIFS(GQList,GIList,Table_ExternalData_1[[#This Row],[Item_key]],GDList,Table_ExternalData_1[[#Headers],[6]])</f>
        <v>0</v>
      </c>
      <c r="L171" s="7">
        <f>SUMIFS(GQList,GIList,Table_ExternalData_1[[#This Row],[Item_key]],GDList,Table_ExternalData_1[[#Headers],[7]])</f>
        <v>0</v>
      </c>
      <c r="M171" s="7">
        <f>SUMIFS(GQList,GIList,Table_ExternalData_1[[#This Row],[Item_key]],GDList,Table_ExternalData_1[[#Headers],[8]])</f>
        <v>0</v>
      </c>
      <c r="N171" s="7">
        <f>SUMIFS(GQList,GIList,Table_ExternalData_1[[#This Row],[Item_key]],GDList,Table_ExternalData_1[[#Headers],[9]])</f>
        <v>0</v>
      </c>
      <c r="O171" s="7">
        <f>SUMIFS(GQList,GIList,Table_ExternalData_1[[#This Row],[Item_key]],GDList,Table_ExternalData_1[[#Headers],[10]])</f>
        <v>0</v>
      </c>
      <c r="P171" s="7">
        <f>SUMIFS(GQList,GIList,Table_ExternalData_1[[#This Row],[Item_key]],GDList,Table_ExternalData_1[[#Headers],[11]])</f>
        <v>0</v>
      </c>
      <c r="Q171" s="7">
        <f>SUMIFS(GQList,GIList,Table_ExternalData_1[[#This Row],[Item_key]],GDList,Table_ExternalData_1[[#Headers],[12]])</f>
        <v>0</v>
      </c>
      <c r="R171" s="7">
        <f>SUMIFS(GQList,GIList,Table_ExternalData_1[[#This Row],[Item_key]],GDList,Table_ExternalData_1[[#Headers],[13]])</f>
        <v>0</v>
      </c>
      <c r="S171" s="7">
        <f>SUMIFS(GQList,GIList,Table_ExternalData_1[[#This Row],[Item_key]],GDList,Table_ExternalData_1[[#Headers],[14]])</f>
        <v>0</v>
      </c>
      <c r="T171" s="7">
        <f>SUMIFS(GQList,GIList,Table_ExternalData_1[[#This Row],[Item_key]],GDList,Table_ExternalData_1[[#Headers],[15]])</f>
        <v>0</v>
      </c>
      <c r="U171" s="7">
        <f>SUMIFS(GQList,GIList,Table_ExternalData_1[[#This Row],[Item_key]],GDList,Table_ExternalData_1[[#Headers],[16]])</f>
        <v>10200</v>
      </c>
      <c r="V171" s="7">
        <f>SUMIFS(GQList,GIList,Table_ExternalData_1[[#This Row],[Item_key]],GDList,Table_ExternalData_1[[#Headers],[17]])</f>
        <v>0</v>
      </c>
      <c r="W171" s="7">
        <f>SUMIFS(GQList,GIList,Table_ExternalData_1[[#This Row],[Item_key]],GDList,Table_ExternalData_1[[#Headers],[18]])</f>
        <v>0</v>
      </c>
      <c r="X171" s="7">
        <f>SUMIFS(GQList,GIList,Table_ExternalData_1[[#This Row],[Item_key]],GDList,Table_ExternalData_1[[#Headers],[19]])</f>
        <v>0</v>
      </c>
      <c r="Y171" s="7">
        <f>SUMIFS(GQList,GIList,Table_ExternalData_1[[#This Row],[Item_key]],GDList,Table_ExternalData_1[[#Headers],[20]])</f>
        <v>0</v>
      </c>
      <c r="Z171" s="7">
        <f>SUMIFS(GQList,GIList,Table_ExternalData_1[[#This Row],[Item_key]],GDList,Table_ExternalData_1[[#Headers],[21]])</f>
        <v>0</v>
      </c>
      <c r="AA171" s="7">
        <f>SUMIFS(GQList,GIList,Table_ExternalData_1[[#This Row],[Item_key]],GDList,Table_ExternalData_1[[#Headers],[22]])</f>
        <v>0</v>
      </c>
      <c r="AB171" s="7">
        <f>SUMIFS(GQList,GIList,Table_ExternalData_1[[#This Row],[Item_key]],GDList,Table_ExternalData_1[[#Headers],[23]])</f>
        <v>0</v>
      </c>
      <c r="AC171" s="7">
        <f>SUMIFS(GQList,GIList,Table_ExternalData_1[[#This Row],[Item_key]],GDList,Table_ExternalData_1[[#Headers],[24]])</f>
        <v>0</v>
      </c>
      <c r="AD171" s="7">
        <f>SUMIFS(GQList,GIList,Table_ExternalData_1[[#This Row],[Item_key]],GDList,Table_ExternalData_1[[#Headers],[25]])</f>
        <v>0</v>
      </c>
      <c r="AE171" s="7">
        <f>SUMIFS(GQList,GIList,Table_ExternalData_1[[#This Row],[Item_key]],GDList,Table_ExternalData_1[[#Headers],[26]])</f>
        <v>0</v>
      </c>
      <c r="AF171" s="7">
        <f>SUMIFS(GQList,GIList,Table_ExternalData_1[[#This Row],[Item_key]],GDList,Table_ExternalData_1[[#Headers],[27]])</f>
        <v>0</v>
      </c>
      <c r="AG171" s="7">
        <f>SUMIFS(GQList,GIList,Table_ExternalData_1[[#This Row],[Item_key]],GDList,Table_ExternalData_1[[#Headers],[28]])</f>
        <v>0</v>
      </c>
      <c r="AH171" s="7">
        <f>SUMIFS(GQList,GIList,Table_ExternalData_1[[#This Row],[Item_key]],GDList,Table_ExternalData_1[[#Headers],[29]])</f>
        <v>0</v>
      </c>
      <c r="AI171" s="7">
        <f>SUMIFS(GQList,GIList,Table_ExternalData_1[[#This Row],[Item_key]],GDList,Table_ExternalData_1[[#Headers],[30]])</f>
        <v>0</v>
      </c>
      <c r="AJ171" s="7">
        <f>SUMIFS(GQList,GIList,Table_ExternalData_1[[#This Row],[Item_key]],GDList,Table_ExternalData_1[[#Headers],[31]])</f>
        <v>0</v>
      </c>
      <c r="AK171" s="7">
        <f>SUM(Table_ExternalData_1[[#This Row],[1]:[31]])</f>
        <v>10200</v>
      </c>
    </row>
    <row r="172" spans="1:37" hidden="1">
      <c r="A172" s="3" t="s">
        <v>749</v>
      </c>
      <c r="B172" s="3" t="s">
        <v>571</v>
      </c>
      <c r="C172" s="3" t="s">
        <v>770</v>
      </c>
      <c r="D172" s="3" t="s">
        <v>769</v>
      </c>
      <c r="E172" s="6" t="s">
        <v>1662</v>
      </c>
      <c r="F172" s="7">
        <f>SUMIFS(GQList,GIList,Table_ExternalData_1[[#This Row],[Item_key]],GDList,Table_ExternalData_1[[#Headers],[1]])</f>
        <v>0</v>
      </c>
      <c r="G172" s="7">
        <f>SUMIFS(GQList,GIList,Table_ExternalData_1[[#This Row],[Item_key]],GDList,Table_ExternalData_1[[#Headers],[2]])</f>
        <v>0</v>
      </c>
      <c r="H172" s="7">
        <f>SUMIFS(GQList,GIList,Table_ExternalData_1[[#This Row],[Item_key]],GDList,Table_ExternalData_1[[#Headers],[3]])</f>
        <v>0</v>
      </c>
      <c r="I172" s="7">
        <f>SUMIFS(GQList,GIList,Table_ExternalData_1[[#This Row],[Item_key]],GDList,Table_ExternalData_1[[#Headers],[4]])</f>
        <v>0</v>
      </c>
      <c r="J172" s="7">
        <f>SUMIFS(GQList,GIList,Table_ExternalData_1[[#This Row],[Item_key]],GDList,Table_ExternalData_1[[#Headers],[5]])</f>
        <v>0</v>
      </c>
      <c r="K172" s="7">
        <f>SUMIFS(GQList,GIList,Table_ExternalData_1[[#This Row],[Item_key]],GDList,Table_ExternalData_1[[#Headers],[6]])</f>
        <v>0</v>
      </c>
      <c r="L172" s="7">
        <f>SUMIFS(GQList,GIList,Table_ExternalData_1[[#This Row],[Item_key]],GDList,Table_ExternalData_1[[#Headers],[7]])</f>
        <v>0</v>
      </c>
      <c r="M172" s="7">
        <f>SUMIFS(GQList,GIList,Table_ExternalData_1[[#This Row],[Item_key]],GDList,Table_ExternalData_1[[#Headers],[8]])</f>
        <v>0</v>
      </c>
      <c r="N172" s="7">
        <f>SUMIFS(GQList,GIList,Table_ExternalData_1[[#This Row],[Item_key]],GDList,Table_ExternalData_1[[#Headers],[9]])</f>
        <v>0</v>
      </c>
      <c r="O172" s="7">
        <f>SUMIFS(GQList,GIList,Table_ExternalData_1[[#This Row],[Item_key]],GDList,Table_ExternalData_1[[#Headers],[10]])</f>
        <v>0</v>
      </c>
      <c r="P172" s="7">
        <f>SUMIFS(GQList,GIList,Table_ExternalData_1[[#This Row],[Item_key]],GDList,Table_ExternalData_1[[#Headers],[11]])</f>
        <v>0</v>
      </c>
      <c r="Q172" s="7">
        <f>SUMIFS(GQList,GIList,Table_ExternalData_1[[#This Row],[Item_key]],GDList,Table_ExternalData_1[[#Headers],[12]])</f>
        <v>0</v>
      </c>
      <c r="R172" s="7">
        <f>SUMIFS(GQList,GIList,Table_ExternalData_1[[#This Row],[Item_key]],GDList,Table_ExternalData_1[[#Headers],[13]])</f>
        <v>0</v>
      </c>
      <c r="S172" s="7">
        <f>SUMIFS(GQList,GIList,Table_ExternalData_1[[#This Row],[Item_key]],GDList,Table_ExternalData_1[[#Headers],[14]])</f>
        <v>0</v>
      </c>
      <c r="T172" s="7">
        <f>SUMIFS(GQList,GIList,Table_ExternalData_1[[#This Row],[Item_key]],GDList,Table_ExternalData_1[[#Headers],[15]])</f>
        <v>0</v>
      </c>
      <c r="U172" s="7">
        <f>SUMIFS(GQList,GIList,Table_ExternalData_1[[#This Row],[Item_key]],GDList,Table_ExternalData_1[[#Headers],[16]])</f>
        <v>0</v>
      </c>
      <c r="V172" s="7">
        <f>SUMIFS(GQList,GIList,Table_ExternalData_1[[#This Row],[Item_key]],GDList,Table_ExternalData_1[[#Headers],[17]])</f>
        <v>0</v>
      </c>
      <c r="W172" s="7">
        <f>SUMIFS(GQList,GIList,Table_ExternalData_1[[#This Row],[Item_key]],GDList,Table_ExternalData_1[[#Headers],[18]])</f>
        <v>0</v>
      </c>
      <c r="X172" s="7">
        <f>SUMIFS(GQList,GIList,Table_ExternalData_1[[#This Row],[Item_key]],GDList,Table_ExternalData_1[[#Headers],[19]])</f>
        <v>0</v>
      </c>
      <c r="Y172" s="7">
        <f>SUMIFS(GQList,GIList,Table_ExternalData_1[[#This Row],[Item_key]],GDList,Table_ExternalData_1[[#Headers],[20]])</f>
        <v>0</v>
      </c>
      <c r="Z172" s="7">
        <f>SUMIFS(GQList,GIList,Table_ExternalData_1[[#This Row],[Item_key]],GDList,Table_ExternalData_1[[#Headers],[21]])</f>
        <v>0</v>
      </c>
      <c r="AA172" s="7">
        <f>SUMIFS(GQList,GIList,Table_ExternalData_1[[#This Row],[Item_key]],GDList,Table_ExternalData_1[[#Headers],[22]])</f>
        <v>0</v>
      </c>
      <c r="AB172" s="7">
        <f>SUMIFS(GQList,GIList,Table_ExternalData_1[[#This Row],[Item_key]],GDList,Table_ExternalData_1[[#Headers],[23]])</f>
        <v>0</v>
      </c>
      <c r="AC172" s="7">
        <f>SUMIFS(GQList,GIList,Table_ExternalData_1[[#This Row],[Item_key]],GDList,Table_ExternalData_1[[#Headers],[24]])</f>
        <v>0</v>
      </c>
      <c r="AD172" s="7">
        <f>SUMIFS(GQList,GIList,Table_ExternalData_1[[#This Row],[Item_key]],GDList,Table_ExternalData_1[[#Headers],[25]])</f>
        <v>0</v>
      </c>
      <c r="AE172" s="7">
        <f>SUMIFS(GQList,GIList,Table_ExternalData_1[[#This Row],[Item_key]],GDList,Table_ExternalData_1[[#Headers],[26]])</f>
        <v>0</v>
      </c>
      <c r="AF172" s="7">
        <f>SUMIFS(GQList,GIList,Table_ExternalData_1[[#This Row],[Item_key]],GDList,Table_ExternalData_1[[#Headers],[27]])</f>
        <v>0</v>
      </c>
      <c r="AG172" s="7">
        <f>SUMIFS(GQList,GIList,Table_ExternalData_1[[#This Row],[Item_key]],GDList,Table_ExternalData_1[[#Headers],[28]])</f>
        <v>0</v>
      </c>
      <c r="AH172" s="7">
        <f>SUMIFS(GQList,GIList,Table_ExternalData_1[[#This Row],[Item_key]],GDList,Table_ExternalData_1[[#Headers],[29]])</f>
        <v>0</v>
      </c>
      <c r="AI172" s="7">
        <f>SUMIFS(GQList,GIList,Table_ExternalData_1[[#This Row],[Item_key]],GDList,Table_ExternalData_1[[#Headers],[30]])</f>
        <v>5000</v>
      </c>
      <c r="AJ172" s="7">
        <f>SUMIFS(GQList,GIList,Table_ExternalData_1[[#This Row],[Item_key]],GDList,Table_ExternalData_1[[#Headers],[31]])</f>
        <v>0</v>
      </c>
      <c r="AK172" s="7">
        <f>SUM(Table_ExternalData_1[[#This Row],[1]:[31]])</f>
        <v>5000</v>
      </c>
    </row>
    <row r="173" spans="1:37" hidden="1">
      <c r="A173" s="3" t="s">
        <v>749</v>
      </c>
      <c r="B173" s="3" t="s">
        <v>375</v>
      </c>
      <c r="C173" s="3" t="s">
        <v>771</v>
      </c>
      <c r="D173" s="3" t="s">
        <v>631</v>
      </c>
      <c r="E173" s="6" t="s">
        <v>1662</v>
      </c>
      <c r="F173" s="7">
        <f>SUMIFS(GQList,GIList,Table_ExternalData_1[[#This Row],[Item_key]],GDList,Table_ExternalData_1[[#Headers],[1]])</f>
        <v>0</v>
      </c>
      <c r="G173" s="7">
        <f>SUMIFS(GQList,GIList,Table_ExternalData_1[[#This Row],[Item_key]],GDList,Table_ExternalData_1[[#Headers],[2]])</f>
        <v>0</v>
      </c>
      <c r="H173" s="7">
        <f>SUMIFS(GQList,GIList,Table_ExternalData_1[[#This Row],[Item_key]],GDList,Table_ExternalData_1[[#Headers],[3]])</f>
        <v>0</v>
      </c>
      <c r="I173" s="7">
        <f>SUMIFS(GQList,GIList,Table_ExternalData_1[[#This Row],[Item_key]],GDList,Table_ExternalData_1[[#Headers],[4]])</f>
        <v>0</v>
      </c>
      <c r="J173" s="7">
        <f>SUMIFS(GQList,GIList,Table_ExternalData_1[[#This Row],[Item_key]],GDList,Table_ExternalData_1[[#Headers],[5]])</f>
        <v>0</v>
      </c>
      <c r="K173" s="7">
        <f>SUMIFS(GQList,GIList,Table_ExternalData_1[[#This Row],[Item_key]],GDList,Table_ExternalData_1[[#Headers],[6]])</f>
        <v>0</v>
      </c>
      <c r="L173" s="7">
        <f>SUMIFS(GQList,GIList,Table_ExternalData_1[[#This Row],[Item_key]],GDList,Table_ExternalData_1[[#Headers],[7]])</f>
        <v>0</v>
      </c>
      <c r="M173" s="7">
        <f>SUMIFS(GQList,GIList,Table_ExternalData_1[[#This Row],[Item_key]],GDList,Table_ExternalData_1[[#Headers],[8]])</f>
        <v>0</v>
      </c>
      <c r="N173" s="7">
        <f>SUMIFS(GQList,GIList,Table_ExternalData_1[[#This Row],[Item_key]],GDList,Table_ExternalData_1[[#Headers],[9]])</f>
        <v>0</v>
      </c>
      <c r="O173" s="7">
        <f>SUMIFS(GQList,GIList,Table_ExternalData_1[[#This Row],[Item_key]],GDList,Table_ExternalData_1[[#Headers],[10]])</f>
        <v>0</v>
      </c>
      <c r="P173" s="7">
        <f>SUMIFS(GQList,GIList,Table_ExternalData_1[[#This Row],[Item_key]],GDList,Table_ExternalData_1[[#Headers],[11]])</f>
        <v>0</v>
      </c>
      <c r="Q173" s="7">
        <f>SUMIFS(GQList,GIList,Table_ExternalData_1[[#This Row],[Item_key]],GDList,Table_ExternalData_1[[#Headers],[12]])</f>
        <v>0</v>
      </c>
      <c r="R173" s="7">
        <f>SUMIFS(GQList,GIList,Table_ExternalData_1[[#This Row],[Item_key]],GDList,Table_ExternalData_1[[#Headers],[13]])</f>
        <v>0</v>
      </c>
      <c r="S173" s="7">
        <f>SUMIFS(GQList,GIList,Table_ExternalData_1[[#This Row],[Item_key]],GDList,Table_ExternalData_1[[#Headers],[14]])</f>
        <v>0</v>
      </c>
      <c r="T173" s="7">
        <f>SUMIFS(GQList,GIList,Table_ExternalData_1[[#This Row],[Item_key]],GDList,Table_ExternalData_1[[#Headers],[15]])</f>
        <v>0</v>
      </c>
      <c r="U173" s="7">
        <f>SUMIFS(GQList,GIList,Table_ExternalData_1[[#This Row],[Item_key]],GDList,Table_ExternalData_1[[#Headers],[16]])</f>
        <v>6000</v>
      </c>
      <c r="V173" s="7">
        <f>SUMIFS(GQList,GIList,Table_ExternalData_1[[#This Row],[Item_key]],GDList,Table_ExternalData_1[[#Headers],[17]])</f>
        <v>0</v>
      </c>
      <c r="W173" s="7">
        <f>SUMIFS(GQList,GIList,Table_ExternalData_1[[#This Row],[Item_key]],GDList,Table_ExternalData_1[[#Headers],[18]])</f>
        <v>0</v>
      </c>
      <c r="X173" s="7">
        <f>SUMIFS(GQList,GIList,Table_ExternalData_1[[#This Row],[Item_key]],GDList,Table_ExternalData_1[[#Headers],[19]])</f>
        <v>0</v>
      </c>
      <c r="Y173" s="7">
        <f>SUMIFS(GQList,GIList,Table_ExternalData_1[[#This Row],[Item_key]],GDList,Table_ExternalData_1[[#Headers],[20]])</f>
        <v>0</v>
      </c>
      <c r="Z173" s="7">
        <f>SUMIFS(GQList,GIList,Table_ExternalData_1[[#This Row],[Item_key]],GDList,Table_ExternalData_1[[#Headers],[21]])</f>
        <v>0</v>
      </c>
      <c r="AA173" s="7">
        <f>SUMIFS(GQList,GIList,Table_ExternalData_1[[#This Row],[Item_key]],GDList,Table_ExternalData_1[[#Headers],[22]])</f>
        <v>0</v>
      </c>
      <c r="AB173" s="7">
        <f>SUMIFS(GQList,GIList,Table_ExternalData_1[[#This Row],[Item_key]],GDList,Table_ExternalData_1[[#Headers],[23]])</f>
        <v>0</v>
      </c>
      <c r="AC173" s="7">
        <f>SUMIFS(GQList,GIList,Table_ExternalData_1[[#This Row],[Item_key]],GDList,Table_ExternalData_1[[#Headers],[24]])</f>
        <v>0</v>
      </c>
      <c r="AD173" s="7">
        <f>SUMIFS(GQList,GIList,Table_ExternalData_1[[#This Row],[Item_key]],GDList,Table_ExternalData_1[[#Headers],[25]])</f>
        <v>0</v>
      </c>
      <c r="AE173" s="7">
        <f>SUMIFS(GQList,GIList,Table_ExternalData_1[[#This Row],[Item_key]],GDList,Table_ExternalData_1[[#Headers],[26]])</f>
        <v>0</v>
      </c>
      <c r="AF173" s="7">
        <f>SUMIFS(GQList,GIList,Table_ExternalData_1[[#This Row],[Item_key]],GDList,Table_ExternalData_1[[#Headers],[27]])</f>
        <v>0</v>
      </c>
      <c r="AG173" s="7">
        <f>SUMIFS(GQList,GIList,Table_ExternalData_1[[#This Row],[Item_key]],GDList,Table_ExternalData_1[[#Headers],[28]])</f>
        <v>0</v>
      </c>
      <c r="AH173" s="7">
        <f>SUMIFS(GQList,GIList,Table_ExternalData_1[[#This Row],[Item_key]],GDList,Table_ExternalData_1[[#Headers],[29]])</f>
        <v>0</v>
      </c>
      <c r="AI173" s="7">
        <f>SUMIFS(GQList,GIList,Table_ExternalData_1[[#This Row],[Item_key]],GDList,Table_ExternalData_1[[#Headers],[30]])</f>
        <v>0</v>
      </c>
      <c r="AJ173" s="7">
        <f>SUMIFS(GQList,GIList,Table_ExternalData_1[[#This Row],[Item_key]],GDList,Table_ExternalData_1[[#Headers],[31]])</f>
        <v>0</v>
      </c>
      <c r="AK173" s="7">
        <f>SUM(Table_ExternalData_1[[#This Row],[1]:[31]])</f>
        <v>6000</v>
      </c>
    </row>
    <row r="174" spans="1:37" hidden="1">
      <c r="A174" s="3" t="s">
        <v>749</v>
      </c>
      <c r="B174" s="3" t="s">
        <v>572</v>
      </c>
      <c r="C174" s="3" t="s">
        <v>772</v>
      </c>
      <c r="D174" s="3" t="s">
        <v>631</v>
      </c>
      <c r="E174" s="6" t="s">
        <v>1662</v>
      </c>
      <c r="F174" s="7">
        <f>SUMIFS(GQList,GIList,Table_ExternalData_1[[#This Row],[Item_key]],GDList,Table_ExternalData_1[[#Headers],[1]])</f>
        <v>0</v>
      </c>
      <c r="G174" s="7">
        <f>SUMIFS(GQList,GIList,Table_ExternalData_1[[#This Row],[Item_key]],GDList,Table_ExternalData_1[[#Headers],[2]])</f>
        <v>0</v>
      </c>
      <c r="H174" s="7">
        <f>SUMIFS(GQList,GIList,Table_ExternalData_1[[#This Row],[Item_key]],GDList,Table_ExternalData_1[[#Headers],[3]])</f>
        <v>0</v>
      </c>
      <c r="I174" s="7">
        <f>SUMIFS(GQList,GIList,Table_ExternalData_1[[#This Row],[Item_key]],GDList,Table_ExternalData_1[[#Headers],[4]])</f>
        <v>0</v>
      </c>
      <c r="J174" s="7">
        <f>SUMIFS(GQList,GIList,Table_ExternalData_1[[#This Row],[Item_key]],GDList,Table_ExternalData_1[[#Headers],[5]])</f>
        <v>0</v>
      </c>
      <c r="K174" s="7">
        <f>SUMIFS(GQList,GIList,Table_ExternalData_1[[#This Row],[Item_key]],GDList,Table_ExternalData_1[[#Headers],[6]])</f>
        <v>0</v>
      </c>
      <c r="L174" s="7">
        <f>SUMIFS(GQList,GIList,Table_ExternalData_1[[#This Row],[Item_key]],GDList,Table_ExternalData_1[[#Headers],[7]])</f>
        <v>0</v>
      </c>
      <c r="M174" s="7">
        <f>SUMIFS(GQList,GIList,Table_ExternalData_1[[#This Row],[Item_key]],GDList,Table_ExternalData_1[[#Headers],[8]])</f>
        <v>0</v>
      </c>
      <c r="N174" s="7">
        <f>SUMIFS(GQList,GIList,Table_ExternalData_1[[#This Row],[Item_key]],GDList,Table_ExternalData_1[[#Headers],[9]])</f>
        <v>0</v>
      </c>
      <c r="O174" s="7">
        <f>SUMIFS(GQList,GIList,Table_ExternalData_1[[#This Row],[Item_key]],GDList,Table_ExternalData_1[[#Headers],[10]])</f>
        <v>0</v>
      </c>
      <c r="P174" s="7">
        <f>SUMIFS(GQList,GIList,Table_ExternalData_1[[#This Row],[Item_key]],GDList,Table_ExternalData_1[[#Headers],[11]])</f>
        <v>0</v>
      </c>
      <c r="Q174" s="7">
        <f>SUMIFS(GQList,GIList,Table_ExternalData_1[[#This Row],[Item_key]],GDList,Table_ExternalData_1[[#Headers],[12]])</f>
        <v>0</v>
      </c>
      <c r="R174" s="7">
        <f>SUMIFS(GQList,GIList,Table_ExternalData_1[[#This Row],[Item_key]],GDList,Table_ExternalData_1[[#Headers],[13]])</f>
        <v>0</v>
      </c>
      <c r="S174" s="7">
        <f>SUMIFS(GQList,GIList,Table_ExternalData_1[[#This Row],[Item_key]],GDList,Table_ExternalData_1[[#Headers],[14]])</f>
        <v>0</v>
      </c>
      <c r="T174" s="7">
        <f>SUMIFS(GQList,GIList,Table_ExternalData_1[[#This Row],[Item_key]],GDList,Table_ExternalData_1[[#Headers],[15]])</f>
        <v>0</v>
      </c>
      <c r="U174" s="7">
        <f>SUMIFS(GQList,GIList,Table_ExternalData_1[[#This Row],[Item_key]],GDList,Table_ExternalData_1[[#Headers],[16]])</f>
        <v>0</v>
      </c>
      <c r="V174" s="7">
        <f>SUMIFS(GQList,GIList,Table_ExternalData_1[[#This Row],[Item_key]],GDList,Table_ExternalData_1[[#Headers],[17]])</f>
        <v>0</v>
      </c>
      <c r="W174" s="7">
        <f>SUMIFS(GQList,GIList,Table_ExternalData_1[[#This Row],[Item_key]],GDList,Table_ExternalData_1[[#Headers],[18]])</f>
        <v>0</v>
      </c>
      <c r="X174" s="7">
        <f>SUMIFS(GQList,GIList,Table_ExternalData_1[[#This Row],[Item_key]],GDList,Table_ExternalData_1[[#Headers],[19]])</f>
        <v>0</v>
      </c>
      <c r="Y174" s="7">
        <f>SUMIFS(GQList,GIList,Table_ExternalData_1[[#This Row],[Item_key]],GDList,Table_ExternalData_1[[#Headers],[20]])</f>
        <v>0</v>
      </c>
      <c r="Z174" s="7">
        <f>SUMIFS(GQList,GIList,Table_ExternalData_1[[#This Row],[Item_key]],GDList,Table_ExternalData_1[[#Headers],[21]])</f>
        <v>0</v>
      </c>
      <c r="AA174" s="7">
        <f>SUMIFS(GQList,GIList,Table_ExternalData_1[[#This Row],[Item_key]],GDList,Table_ExternalData_1[[#Headers],[22]])</f>
        <v>0</v>
      </c>
      <c r="AB174" s="7">
        <f>SUMIFS(GQList,GIList,Table_ExternalData_1[[#This Row],[Item_key]],GDList,Table_ExternalData_1[[#Headers],[23]])</f>
        <v>0</v>
      </c>
      <c r="AC174" s="7">
        <f>SUMIFS(GQList,GIList,Table_ExternalData_1[[#This Row],[Item_key]],GDList,Table_ExternalData_1[[#Headers],[24]])</f>
        <v>0</v>
      </c>
      <c r="AD174" s="7">
        <f>SUMIFS(GQList,GIList,Table_ExternalData_1[[#This Row],[Item_key]],GDList,Table_ExternalData_1[[#Headers],[25]])</f>
        <v>0</v>
      </c>
      <c r="AE174" s="7">
        <f>SUMIFS(GQList,GIList,Table_ExternalData_1[[#This Row],[Item_key]],GDList,Table_ExternalData_1[[#Headers],[26]])</f>
        <v>0</v>
      </c>
      <c r="AF174" s="7">
        <f>SUMIFS(GQList,GIList,Table_ExternalData_1[[#This Row],[Item_key]],GDList,Table_ExternalData_1[[#Headers],[27]])</f>
        <v>0</v>
      </c>
      <c r="AG174" s="7">
        <f>SUMIFS(GQList,GIList,Table_ExternalData_1[[#This Row],[Item_key]],GDList,Table_ExternalData_1[[#Headers],[28]])</f>
        <v>0</v>
      </c>
      <c r="AH174" s="7">
        <f>SUMIFS(GQList,GIList,Table_ExternalData_1[[#This Row],[Item_key]],GDList,Table_ExternalData_1[[#Headers],[29]])</f>
        <v>0</v>
      </c>
      <c r="AI174" s="7">
        <f>SUMIFS(GQList,GIList,Table_ExternalData_1[[#This Row],[Item_key]],GDList,Table_ExternalData_1[[#Headers],[30]])</f>
        <v>3000</v>
      </c>
      <c r="AJ174" s="7">
        <f>SUMIFS(GQList,GIList,Table_ExternalData_1[[#This Row],[Item_key]],GDList,Table_ExternalData_1[[#Headers],[31]])</f>
        <v>0</v>
      </c>
      <c r="AK174" s="7">
        <f>SUM(Table_ExternalData_1[[#This Row],[1]:[31]])</f>
        <v>3000</v>
      </c>
    </row>
    <row r="175" spans="1:37" hidden="1">
      <c r="A175" s="3" t="s">
        <v>749</v>
      </c>
      <c r="B175" s="3" t="s">
        <v>433</v>
      </c>
      <c r="C175" s="3" t="s">
        <v>756</v>
      </c>
      <c r="D175" s="3" t="s">
        <v>778</v>
      </c>
      <c r="E175" s="6" t="s">
        <v>1662</v>
      </c>
      <c r="F175" s="7">
        <f>SUMIFS(GQList,GIList,Table_ExternalData_1[[#This Row],[Item_key]],GDList,Table_ExternalData_1[[#Headers],[1]])</f>
        <v>0</v>
      </c>
      <c r="G175" s="7">
        <f>SUMIFS(GQList,GIList,Table_ExternalData_1[[#This Row],[Item_key]],GDList,Table_ExternalData_1[[#Headers],[2]])</f>
        <v>0</v>
      </c>
      <c r="H175" s="7">
        <f>SUMIFS(GQList,GIList,Table_ExternalData_1[[#This Row],[Item_key]],GDList,Table_ExternalData_1[[#Headers],[3]])</f>
        <v>0</v>
      </c>
      <c r="I175" s="7">
        <f>SUMIFS(GQList,GIList,Table_ExternalData_1[[#This Row],[Item_key]],GDList,Table_ExternalData_1[[#Headers],[4]])</f>
        <v>0</v>
      </c>
      <c r="J175" s="7">
        <f>SUMIFS(GQList,GIList,Table_ExternalData_1[[#This Row],[Item_key]],GDList,Table_ExternalData_1[[#Headers],[5]])</f>
        <v>0</v>
      </c>
      <c r="K175" s="7">
        <f>SUMIFS(GQList,GIList,Table_ExternalData_1[[#This Row],[Item_key]],GDList,Table_ExternalData_1[[#Headers],[6]])</f>
        <v>0</v>
      </c>
      <c r="L175" s="7">
        <f>SUMIFS(GQList,GIList,Table_ExternalData_1[[#This Row],[Item_key]],GDList,Table_ExternalData_1[[#Headers],[7]])</f>
        <v>0</v>
      </c>
      <c r="M175" s="7">
        <f>SUMIFS(GQList,GIList,Table_ExternalData_1[[#This Row],[Item_key]],GDList,Table_ExternalData_1[[#Headers],[8]])</f>
        <v>0</v>
      </c>
      <c r="N175" s="7">
        <f>SUMIFS(GQList,GIList,Table_ExternalData_1[[#This Row],[Item_key]],GDList,Table_ExternalData_1[[#Headers],[9]])</f>
        <v>0</v>
      </c>
      <c r="O175" s="7">
        <f>SUMIFS(GQList,GIList,Table_ExternalData_1[[#This Row],[Item_key]],GDList,Table_ExternalData_1[[#Headers],[10]])</f>
        <v>0</v>
      </c>
      <c r="P175" s="7">
        <f>SUMIFS(GQList,GIList,Table_ExternalData_1[[#This Row],[Item_key]],GDList,Table_ExternalData_1[[#Headers],[11]])</f>
        <v>0</v>
      </c>
      <c r="Q175" s="7">
        <f>SUMIFS(GQList,GIList,Table_ExternalData_1[[#This Row],[Item_key]],GDList,Table_ExternalData_1[[#Headers],[12]])</f>
        <v>0</v>
      </c>
      <c r="R175" s="7">
        <f>SUMIFS(GQList,GIList,Table_ExternalData_1[[#This Row],[Item_key]],GDList,Table_ExternalData_1[[#Headers],[13]])</f>
        <v>0</v>
      </c>
      <c r="S175" s="7">
        <f>SUMIFS(GQList,GIList,Table_ExternalData_1[[#This Row],[Item_key]],GDList,Table_ExternalData_1[[#Headers],[14]])</f>
        <v>0</v>
      </c>
      <c r="T175" s="7">
        <f>SUMIFS(GQList,GIList,Table_ExternalData_1[[#This Row],[Item_key]],GDList,Table_ExternalData_1[[#Headers],[15]])</f>
        <v>0</v>
      </c>
      <c r="U175" s="7">
        <f>SUMIFS(GQList,GIList,Table_ExternalData_1[[#This Row],[Item_key]],GDList,Table_ExternalData_1[[#Headers],[16]])</f>
        <v>0</v>
      </c>
      <c r="V175" s="7">
        <f>SUMIFS(GQList,GIList,Table_ExternalData_1[[#This Row],[Item_key]],GDList,Table_ExternalData_1[[#Headers],[17]])</f>
        <v>0</v>
      </c>
      <c r="W175" s="7">
        <f>SUMIFS(GQList,GIList,Table_ExternalData_1[[#This Row],[Item_key]],GDList,Table_ExternalData_1[[#Headers],[18]])</f>
        <v>500</v>
      </c>
      <c r="X175" s="7">
        <f>SUMIFS(GQList,GIList,Table_ExternalData_1[[#This Row],[Item_key]],GDList,Table_ExternalData_1[[#Headers],[19]])</f>
        <v>0</v>
      </c>
      <c r="Y175" s="7">
        <f>SUMIFS(GQList,GIList,Table_ExternalData_1[[#This Row],[Item_key]],GDList,Table_ExternalData_1[[#Headers],[20]])</f>
        <v>0</v>
      </c>
      <c r="Z175" s="7">
        <f>SUMIFS(GQList,GIList,Table_ExternalData_1[[#This Row],[Item_key]],GDList,Table_ExternalData_1[[#Headers],[21]])</f>
        <v>0</v>
      </c>
      <c r="AA175" s="7">
        <f>SUMIFS(GQList,GIList,Table_ExternalData_1[[#This Row],[Item_key]],GDList,Table_ExternalData_1[[#Headers],[22]])</f>
        <v>0</v>
      </c>
      <c r="AB175" s="7">
        <f>SUMIFS(GQList,GIList,Table_ExternalData_1[[#This Row],[Item_key]],GDList,Table_ExternalData_1[[#Headers],[23]])</f>
        <v>0</v>
      </c>
      <c r="AC175" s="7">
        <f>SUMIFS(GQList,GIList,Table_ExternalData_1[[#This Row],[Item_key]],GDList,Table_ExternalData_1[[#Headers],[24]])</f>
        <v>0</v>
      </c>
      <c r="AD175" s="7">
        <f>SUMIFS(GQList,GIList,Table_ExternalData_1[[#This Row],[Item_key]],GDList,Table_ExternalData_1[[#Headers],[25]])</f>
        <v>0</v>
      </c>
      <c r="AE175" s="7">
        <f>SUMIFS(GQList,GIList,Table_ExternalData_1[[#This Row],[Item_key]],GDList,Table_ExternalData_1[[#Headers],[26]])</f>
        <v>0</v>
      </c>
      <c r="AF175" s="7">
        <f>SUMIFS(GQList,GIList,Table_ExternalData_1[[#This Row],[Item_key]],GDList,Table_ExternalData_1[[#Headers],[27]])</f>
        <v>0</v>
      </c>
      <c r="AG175" s="7">
        <f>SUMIFS(GQList,GIList,Table_ExternalData_1[[#This Row],[Item_key]],GDList,Table_ExternalData_1[[#Headers],[28]])</f>
        <v>0</v>
      </c>
      <c r="AH175" s="7">
        <f>SUMIFS(GQList,GIList,Table_ExternalData_1[[#This Row],[Item_key]],GDList,Table_ExternalData_1[[#Headers],[29]])</f>
        <v>0</v>
      </c>
      <c r="AI175" s="7">
        <f>SUMIFS(GQList,GIList,Table_ExternalData_1[[#This Row],[Item_key]],GDList,Table_ExternalData_1[[#Headers],[30]])</f>
        <v>0</v>
      </c>
      <c r="AJ175" s="7">
        <f>SUMIFS(GQList,GIList,Table_ExternalData_1[[#This Row],[Item_key]],GDList,Table_ExternalData_1[[#Headers],[31]])</f>
        <v>0</v>
      </c>
      <c r="AK175" s="7">
        <f>SUM(Table_ExternalData_1[[#This Row],[1]:[31]])</f>
        <v>500</v>
      </c>
    </row>
    <row r="176" spans="1:37" hidden="1">
      <c r="A176" s="3" t="s">
        <v>749</v>
      </c>
      <c r="B176" s="3" t="s">
        <v>436</v>
      </c>
      <c r="C176" s="3" t="s">
        <v>773</v>
      </c>
      <c r="D176" s="3" t="s">
        <v>774</v>
      </c>
      <c r="E176" s="6" t="s">
        <v>1662</v>
      </c>
      <c r="F176" s="7">
        <f>SUMIFS(GQList,GIList,Table_ExternalData_1[[#This Row],[Item_key]],GDList,Table_ExternalData_1[[#Headers],[1]])</f>
        <v>0</v>
      </c>
      <c r="G176" s="7">
        <f>SUMIFS(GQList,GIList,Table_ExternalData_1[[#This Row],[Item_key]],GDList,Table_ExternalData_1[[#Headers],[2]])</f>
        <v>0</v>
      </c>
      <c r="H176" s="7">
        <f>SUMIFS(GQList,GIList,Table_ExternalData_1[[#This Row],[Item_key]],GDList,Table_ExternalData_1[[#Headers],[3]])</f>
        <v>0</v>
      </c>
      <c r="I176" s="7">
        <f>SUMIFS(GQList,GIList,Table_ExternalData_1[[#This Row],[Item_key]],GDList,Table_ExternalData_1[[#Headers],[4]])</f>
        <v>0</v>
      </c>
      <c r="J176" s="7">
        <f>SUMIFS(GQList,GIList,Table_ExternalData_1[[#This Row],[Item_key]],GDList,Table_ExternalData_1[[#Headers],[5]])</f>
        <v>0</v>
      </c>
      <c r="K176" s="7">
        <f>SUMIFS(GQList,GIList,Table_ExternalData_1[[#This Row],[Item_key]],GDList,Table_ExternalData_1[[#Headers],[6]])</f>
        <v>0</v>
      </c>
      <c r="L176" s="7">
        <f>SUMIFS(GQList,GIList,Table_ExternalData_1[[#This Row],[Item_key]],GDList,Table_ExternalData_1[[#Headers],[7]])</f>
        <v>0</v>
      </c>
      <c r="M176" s="7">
        <f>SUMIFS(GQList,GIList,Table_ExternalData_1[[#This Row],[Item_key]],GDList,Table_ExternalData_1[[#Headers],[8]])</f>
        <v>0</v>
      </c>
      <c r="N176" s="7">
        <f>SUMIFS(GQList,GIList,Table_ExternalData_1[[#This Row],[Item_key]],GDList,Table_ExternalData_1[[#Headers],[9]])</f>
        <v>0</v>
      </c>
      <c r="O176" s="7">
        <f>SUMIFS(GQList,GIList,Table_ExternalData_1[[#This Row],[Item_key]],GDList,Table_ExternalData_1[[#Headers],[10]])</f>
        <v>0</v>
      </c>
      <c r="P176" s="7">
        <f>SUMIFS(GQList,GIList,Table_ExternalData_1[[#This Row],[Item_key]],GDList,Table_ExternalData_1[[#Headers],[11]])</f>
        <v>0</v>
      </c>
      <c r="Q176" s="7">
        <f>SUMIFS(GQList,GIList,Table_ExternalData_1[[#This Row],[Item_key]],GDList,Table_ExternalData_1[[#Headers],[12]])</f>
        <v>0</v>
      </c>
      <c r="R176" s="7">
        <f>SUMIFS(GQList,GIList,Table_ExternalData_1[[#This Row],[Item_key]],GDList,Table_ExternalData_1[[#Headers],[13]])</f>
        <v>0</v>
      </c>
      <c r="S176" s="7">
        <f>SUMIFS(GQList,GIList,Table_ExternalData_1[[#This Row],[Item_key]],GDList,Table_ExternalData_1[[#Headers],[14]])</f>
        <v>0</v>
      </c>
      <c r="T176" s="7">
        <f>SUMIFS(GQList,GIList,Table_ExternalData_1[[#This Row],[Item_key]],GDList,Table_ExternalData_1[[#Headers],[15]])</f>
        <v>0</v>
      </c>
      <c r="U176" s="7">
        <f>SUMIFS(GQList,GIList,Table_ExternalData_1[[#This Row],[Item_key]],GDList,Table_ExternalData_1[[#Headers],[16]])</f>
        <v>0</v>
      </c>
      <c r="V176" s="7">
        <f>SUMIFS(GQList,GIList,Table_ExternalData_1[[#This Row],[Item_key]],GDList,Table_ExternalData_1[[#Headers],[17]])</f>
        <v>0</v>
      </c>
      <c r="W176" s="7">
        <f>SUMIFS(GQList,GIList,Table_ExternalData_1[[#This Row],[Item_key]],GDList,Table_ExternalData_1[[#Headers],[18]])</f>
        <v>500</v>
      </c>
      <c r="X176" s="7">
        <f>SUMIFS(GQList,GIList,Table_ExternalData_1[[#This Row],[Item_key]],GDList,Table_ExternalData_1[[#Headers],[19]])</f>
        <v>0</v>
      </c>
      <c r="Y176" s="7">
        <f>SUMIFS(GQList,GIList,Table_ExternalData_1[[#This Row],[Item_key]],GDList,Table_ExternalData_1[[#Headers],[20]])</f>
        <v>0</v>
      </c>
      <c r="Z176" s="7">
        <f>SUMIFS(GQList,GIList,Table_ExternalData_1[[#This Row],[Item_key]],GDList,Table_ExternalData_1[[#Headers],[21]])</f>
        <v>0</v>
      </c>
      <c r="AA176" s="7">
        <f>SUMIFS(GQList,GIList,Table_ExternalData_1[[#This Row],[Item_key]],GDList,Table_ExternalData_1[[#Headers],[22]])</f>
        <v>0</v>
      </c>
      <c r="AB176" s="7">
        <f>SUMIFS(GQList,GIList,Table_ExternalData_1[[#This Row],[Item_key]],GDList,Table_ExternalData_1[[#Headers],[23]])</f>
        <v>0</v>
      </c>
      <c r="AC176" s="7">
        <f>SUMIFS(GQList,GIList,Table_ExternalData_1[[#This Row],[Item_key]],GDList,Table_ExternalData_1[[#Headers],[24]])</f>
        <v>0</v>
      </c>
      <c r="AD176" s="7">
        <f>SUMIFS(GQList,GIList,Table_ExternalData_1[[#This Row],[Item_key]],GDList,Table_ExternalData_1[[#Headers],[25]])</f>
        <v>0</v>
      </c>
      <c r="AE176" s="7">
        <f>SUMIFS(GQList,GIList,Table_ExternalData_1[[#This Row],[Item_key]],GDList,Table_ExternalData_1[[#Headers],[26]])</f>
        <v>0</v>
      </c>
      <c r="AF176" s="7">
        <f>SUMIFS(GQList,GIList,Table_ExternalData_1[[#This Row],[Item_key]],GDList,Table_ExternalData_1[[#Headers],[27]])</f>
        <v>0</v>
      </c>
      <c r="AG176" s="7">
        <f>SUMIFS(GQList,GIList,Table_ExternalData_1[[#This Row],[Item_key]],GDList,Table_ExternalData_1[[#Headers],[28]])</f>
        <v>0</v>
      </c>
      <c r="AH176" s="7">
        <f>SUMIFS(GQList,GIList,Table_ExternalData_1[[#This Row],[Item_key]],GDList,Table_ExternalData_1[[#Headers],[29]])</f>
        <v>0</v>
      </c>
      <c r="AI176" s="7">
        <f>SUMIFS(GQList,GIList,Table_ExternalData_1[[#This Row],[Item_key]],GDList,Table_ExternalData_1[[#Headers],[30]])</f>
        <v>0</v>
      </c>
      <c r="AJ176" s="7">
        <f>SUMIFS(GQList,GIList,Table_ExternalData_1[[#This Row],[Item_key]],GDList,Table_ExternalData_1[[#Headers],[31]])</f>
        <v>0</v>
      </c>
      <c r="AK176" s="7">
        <f>SUM(Table_ExternalData_1[[#This Row],[1]:[31]])</f>
        <v>500</v>
      </c>
    </row>
    <row r="177" spans="1:37" ht="24" hidden="1">
      <c r="A177" s="3" t="s">
        <v>775</v>
      </c>
      <c r="B177" s="3" t="s">
        <v>407</v>
      </c>
      <c r="C177" s="3" t="s">
        <v>789</v>
      </c>
      <c r="D177" s="3" t="s">
        <v>790</v>
      </c>
      <c r="E177" s="6" t="s">
        <v>1662</v>
      </c>
      <c r="F177" s="7">
        <f>SUMIFS(GQList,GIList,Table_ExternalData_1[[#This Row],[Item_key]],GDList,Table_ExternalData_1[[#Headers],[1]])</f>
        <v>0</v>
      </c>
      <c r="G177" s="7">
        <f>SUMIFS(GQList,GIList,Table_ExternalData_1[[#This Row],[Item_key]],GDList,Table_ExternalData_1[[#Headers],[2]])</f>
        <v>0</v>
      </c>
      <c r="H177" s="7">
        <f>SUMIFS(GQList,GIList,Table_ExternalData_1[[#This Row],[Item_key]],GDList,Table_ExternalData_1[[#Headers],[3]])</f>
        <v>0</v>
      </c>
      <c r="I177" s="7">
        <f>SUMIFS(GQList,GIList,Table_ExternalData_1[[#This Row],[Item_key]],GDList,Table_ExternalData_1[[#Headers],[4]])</f>
        <v>0</v>
      </c>
      <c r="J177" s="7">
        <f>SUMIFS(GQList,GIList,Table_ExternalData_1[[#This Row],[Item_key]],GDList,Table_ExternalData_1[[#Headers],[5]])</f>
        <v>0</v>
      </c>
      <c r="K177" s="7">
        <f>SUMIFS(GQList,GIList,Table_ExternalData_1[[#This Row],[Item_key]],GDList,Table_ExternalData_1[[#Headers],[6]])</f>
        <v>0</v>
      </c>
      <c r="L177" s="7">
        <f>SUMIFS(GQList,GIList,Table_ExternalData_1[[#This Row],[Item_key]],GDList,Table_ExternalData_1[[#Headers],[7]])</f>
        <v>0</v>
      </c>
      <c r="M177" s="7">
        <f>SUMIFS(GQList,GIList,Table_ExternalData_1[[#This Row],[Item_key]],GDList,Table_ExternalData_1[[#Headers],[8]])</f>
        <v>0</v>
      </c>
      <c r="N177" s="7">
        <f>SUMIFS(GQList,GIList,Table_ExternalData_1[[#This Row],[Item_key]],GDList,Table_ExternalData_1[[#Headers],[9]])</f>
        <v>0</v>
      </c>
      <c r="O177" s="7">
        <f>SUMIFS(GQList,GIList,Table_ExternalData_1[[#This Row],[Item_key]],GDList,Table_ExternalData_1[[#Headers],[10]])</f>
        <v>0</v>
      </c>
      <c r="P177" s="7">
        <f>SUMIFS(GQList,GIList,Table_ExternalData_1[[#This Row],[Item_key]],GDList,Table_ExternalData_1[[#Headers],[11]])</f>
        <v>0</v>
      </c>
      <c r="Q177" s="7">
        <f>SUMIFS(GQList,GIList,Table_ExternalData_1[[#This Row],[Item_key]],GDList,Table_ExternalData_1[[#Headers],[12]])</f>
        <v>0</v>
      </c>
      <c r="R177" s="7">
        <f>SUMIFS(GQList,GIList,Table_ExternalData_1[[#This Row],[Item_key]],GDList,Table_ExternalData_1[[#Headers],[13]])</f>
        <v>0</v>
      </c>
      <c r="S177" s="7">
        <f>SUMIFS(GQList,GIList,Table_ExternalData_1[[#This Row],[Item_key]],GDList,Table_ExternalData_1[[#Headers],[14]])</f>
        <v>0</v>
      </c>
      <c r="T177" s="7">
        <f>SUMIFS(GQList,GIList,Table_ExternalData_1[[#This Row],[Item_key]],GDList,Table_ExternalData_1[[#Headers],[15]])</f>
        <v>0</v>
      </c>
      <c r="U177" s="7">
        <f>SUMIFS(GQList,GIList,Table_ExternalData_1[[#This Row],[Item_key]],GDList,Table_ExternalData_1[[#Headers],[16]])</f>
        <v>0</v>
      </c>
      <c r="V177" s="7">
        <f>SUMIFS(GQList,GIList,Table_ExternalData_1[[#This Row],[Item_key]],GDList,Table_ExternalData_1[[#Headers],[17]])</f>
        <v>19080</v>
      </c>
      <c r="W177" s="7">
        <f>SUMIFS(GQList,GIList,Table_ExternalData_1[[#This Row],[Item_key]],GDList,Table_ExternalData_1[[#Headers],[18]])</f>
        <v>2000</v>
      </c>
      <c r="X177" s="7">
        <f>SUMIFS(GQList,GIList,Table_ExternalData_1[[#This Row],[Item_key]],GDList,Table_ExternalData_1[[#Headers],[19]])</f>
        <v>0</v>
      </c>
      <c r="Y177" s="7">
        <f>SUMIFS(GQList,GIList,Table_ExternalData_1[[#This Row],[Item_key]],GDList,Table_ExternalData_1[[#Headers],[20]])</f>
        <v>0</v>
      </c>
      <c r="Z177" s="7">
        <f>SUMIFS(GQList,GIList,Table_ExternalData_1[[#This Row],[Item_key]],GDList,Table_ExternalData_1[[#Headers],[21]])</f>
        <v>0</v>
      </c>
      <c r="AA177" s="7">
        <f>SUMIFS(GQList,GIList,Table_ExternalData_1[[#This Row],[Item_key]],GDList,Table_ExternalData_1[[#Headers],[22]])</f>
        <v>0</v>
      </c>
      <c r="AB177" s="7">
        <f>SUMIFS(GQList,GIList,Table_ExternalData_1[[#This Row],[Item_key]],GDList,Table_ExternalData_1[[#Headers],[23]])</f>
        <v>0</v>
      </c>
      <c r="AC177" s="7">
        <f>SUMIFS(GQList,GIList,Table_ExternalData_1[[#This Row],[Item_key]],GDList,Table_ExternalData_1[[#Headers],[24]])</f>
        <v>0</v>
      </c>
      <c r="AD177" s="7">
        <f>SUMIFS(GQList,GIList,Table_ExternalData_1[[#This Row],[Item_key]],GDList,Table_ExternalData_1[[#Headers],[25]])</f>
        <v>0</v>
      </c>
      <c r="AE177" s="7">
        <f>SUMIFS(GQList,GIList,Table_ExternalData_1[[#This Row],[Item_key]],GDList,Table_ExternalData_1[[#Headers],[26]])</f>
        <v>0</v>
      </c>
      <c r="AF177" s="7">
        <f>SUMIFS(GQList,GIList,Table_ExternalData_1[[#This Row],[Item_key]],GDList,Table_ExternalData_1[[#Headers],[27]])</f>
        <v>0</v>
      </c>
      <c r="AG177" s="7">
        <f>SUMIFS(GQList,GIList,Table_ExternalData_1[[#This Row],[Item_key]],GDList,Table_ExternalData_1[[#Headers],[28]])</f>
        <v>0</v>
      </c>
      <c r="AH177" s="7">
        <f>SUMIFS(GQList,GIList,Table_ExternalData_1[[#This Row],[Item_key]],GDList,Table_ExternalData_1[[#Headers],[29]])</f>
        <v>0</v>
      </c>
      <c r="AI177" s="7">
        <f>SUMIFS(GQList,GIList,Table_ExternalData_1[[#This Row],[Item_key]],GDList,Table_ExternalData_1[[#Headers],[30]])</f>
        <v>0</v>
      </c>
      <c r="AJ177" s="7">
        <f>SUMIFS(GQList,GIList,Table_ExternalData_1[[#This Row],[Item_key]],GDList,Table_ExternalData_1[[#Headers],[31]])</f>
        <v>11000</v>
      </c>
      <c r="AK177" s="7">
        <f>SUM(Table_ExternalData_1[[#This Row],[1]:[31]])</f>
        <v>32080</v>
      </c>
    </row>
    <row r="178" spans="1:37" ht="24" hidden="1">
      <c r="A178" s="3" t="s">
        <v>775</v>
      </c>
      <c r="B178" s="3" t="s">
        <v>409</v>
      </c>
      <c r="C178" s="3" t="s">
        <v>779</v>
      </c>
      <c r="D178" s="3" t="s">
        <v>780</v>
      </c>
      <c r="E178" s="6" t="s">
        <v>1662</v>
      </c>
      <c r="F178" s="7">
        <f>SUMIFS(GQList,GIList,Table_ExternalData_1[[#This Row],[Item_key]],GDList,Table_ExternalData_1[[#Headers],[1]])</f>
        <v>0</v>
      </c>
      <c r="G178" s="7">
        <f>SUMIFS(GQList,GIList,Table_ExternalData_1[[#This Row],[Item_key]],GDList,Table_ExternalData_1[[#Headers],[2]])</f>
        <v>0</v>
      </c>
      <c r="H178" s="7">
        <f>SUMIFS(GQList,GIList,Table_ExternalData_1[[#This Row],[Item_key]],GDList,Table_ExternalData_1[[#Headers],[3]])</f>
        <v>0</v>
      </c>
      <c r="I178" s="7">
        <f>SUMIFS(GQList,GIList,Table_ExternalData_1[[#This Row],[Item_key]],GDList,Table_ExternalData_1[[#Headers],[4]])</f>
        <v>0</v>
      </c>
      <c r="J178" s="7">
        <f>SUMIFS(GQList,GIList,Table_ExternalData_1[[#This Row],[Item_key]],GDList,Table_ExternalData_1[[#Headers],[5]])</f>
        <v>0</v>
      </c>
      <c r="K178" s="7">
        <f>SUMIFS(GQList,GIList,Table_ExternalData_1[[#This Row],[Item_key]],GDList,Table_ExternalData_1[[#Headers],[6]])</f>
        <v>0</v>
      </c>
      <c r="L178" s="7">
        <f>SUMIFS(GQList,GIList,Table_ExternalData_1[[#This Row],[Item_key]],GDList,Table_ExternalData_1[[#Headers],[7]])</f>
        <v>0</v>
      </c>
      <c r="M178" s="7">
        <f>SUMIFS(GQList,GIList,Table_ExternalData_1[[#This Row],[Item_key]],GDList,Table_ExternalData_1[[#Headers],[8]])</f>
        <v>0</v>
      </c>
      <c r="N178" s="7">
        <f>SUMIFS(GQList,GIList,Table_ExternalData_1[[#This Row],[Item_key]],GDList,Table_ExternalData_1[[#Headers],[9]])</f>
        <v>0</v>
      </c>
      <c r="O178" s="7">
        <f>SUMIFS(GQList,GIList,Table_ExternalData_1[[#This Row],[Item_key]],GDList,Table_ExternalData_1[[#Headers],[10]])</f>
        <v>0</v>
      </c>
      <c r="P178" s="7">
        <f>SUMIFS(GQList,GIList,Table_ExternalData_1[[#This Row],[Item_key]],GDList,Table_ExternalData_1[[#Headers],[11]])</f>
        <v>0</v>
      </c>
      <c r="Q178" s="7">
        <f>SUMIFS(GQList,GIList,Table_ExternalData_1[[#This Row],[Item_key]],GDList,Table_ExternalData_1[[#Headers],[12]])</f>
        <v>0</v>
      </c>
      <c r="R178" s="7">
        <f>SUMIFS(GQList,GIList,Table_ExternalData_1[[#This Row],[Item_key]],GDList,Table_ExternalData_1[[#Headers],[13]])</f>
        <v>0</v>
      </c>
      <c r="S178" s="7">
        <f>SUMIFS(GQList,GIList,Table_ExternalData_1[[#This Row],[Item_key]],GDList,Table_ExternalData_1[[#Headers],[14]])</f>
        <v>0</v>
      </c>
      <c r="T178" s="7">
        <f>SUMIFS(GQList,GIList,Table_ExternalData_1[[#This Row],[Item_key]],GDList,Table_ExternalData_1[[#Headers],[15]])</f>
        <v>0</v>
      </c>
      <c r="U178" s="7">
        <f>SUMIFS(GQList,GIList,Table_ExternalData_1[[#This Row],[Item_key]],GDList,Table_ExternalData_1[[#Headers],[16]])</f>
        <v>0</v>
      </c>
      <c r="V178" s="7">
        <f>SUMIFS(GQList,GIList,Table_ExternalData_1[[#This Row],[Item_key]],GDList,Table_ExternalData_1[[#Headers],[17]])</f>
        <v>500</v>
      </c>
      <c r="W178" s="7">
        <f>SUMIFS(GQList,GIList,Table_ExternalData_1[[#This Row],[Item_key]],GDList,Table_ExternalData_1[[#Headers],[18]])</f>
        <v>1720</v>
      </c>
      <c r="X178" s="7">
        <f>SUMIFS(GQList,GIList,Table_ExternalData_1[[#This Row],[Item_key]],GDList,Table_ExternalData_1[[#Headers],[19]])</f>
        <v>0</v>
      </c>
      <c r="Y178" s="7">
        <f>SUMIFS(GQList,GIList,Table_ExternalData_1[[#This Row],[Item_key]],GDList,Table_ExternalData_1[[#Headers],[20]])</f>
        <v>0</v>
      </c>
      <c r="Z178" s="7">
        <f>SUMIFS(GQList,GIList,Table_ExternalData_1[[#This Row],[Item_key]],GDList,Table_ExternalData_1[[#Headers],[21]])</f>
        <v>0</v>
      </c>
      <c r="AA178" s="7">
        <f>SUMIFS(GQList,GIList,Table_ExternalData_1[[#This Row],[Item_key]],GDList,Table_ExternalData_1[[#Headers],[22]])</f>
        <v>14980</v>
      </c>
      <c r="AB178" s="7">
        <f>SUMIFS(GQList,GIList,Table_ExternalData_1[[#This Row],[Item_key]],GDList,Table_ExternalData_1[[#Headers],[23]])</f>
        <v>0</v>
      </c>
      <c r="AC178" s="7">
        <f>SUMIFS(GQList,GIList,Table_ExternalData_1[[#This Row],[Item_key]],GDList,Table_ExternalData_1[[#Headers],[24]])</f>
        <v>0</v>
      </c>
      <c r="AD178" s="7">
        <f>SUMIFS(GQList,GIList,Table_ExternalData_1[[#This Row],[Item_key]],GDList,Table_ExternalData_1[[#Headers],[25]])</f>
        <v>0</v>
      </c>
      <c r="AE178" s="7">
        <f>SUMIFS(GQList,GIList,Table_ExternalData_1[[#This Row],[Item_key]],GDList,Table_ExternalData_1[[#Headers],[26]])</f>
        <v>0</v>
      </c>
      <c r="AF178" s="7">
        <f>SUMIFS(GQList,GIList,Table_ExternalData_1[[#This Row],[Item_key]],GDList,Table_ExternalData_1[[#Headers],[27]])</f>
        <v>0</v>
      </c>
      <c r="AG178" s="7">
        <f>SUMIFS(GQList,GIList,Table_ExternalData_1[[#This Row],[Item_key]],GDList,Table_ExternalData_1[[#Headers],[28]])</f>
        <v>0</v>
      </c>
      <c r="AH178" s="7">
        <f>SUMIFS(GQList,GIList,Table_ExternalData_1[[#This Row],[Item_key]],GDList,Table_ExternalData_1[[#Headers],[29]])</f>
        <v>0</v>
      </c>
      <c r="AI178" s="7">
        <f>SUMIFS(GQList,GIList,Table_ExternalData_1[[#This Row],[Item_key]],GDList,Table_ExternalData_1[[#Headers],[30]])</f>
        <v>0</v>
      </c>
      <c r="AJ178" s="7">
        <f>SUMIFS(GQList,GIList,Table_ExternalData_1[[#This Row],[Item_key]],GDList,Table_ExternalData_1[[#Headers],[31]])</f>
        <v>0</v>
      </c>
      <c r="AK178" s="7">
        <f>SUM(Table_ExternalData_1[[#This Row],[1]:[31]])</f>
        <v>17200</v>
      </c>
    </row>
    <row r="179" spans="1:37" ht="24" hidden="1">
      <c r="A179" s="3" t="s">
        <v>775</v>
      </c>
      <c r="B179" s="3" t="s">
        <v>409</v>
      </c>
      <c r="C179" s="3" t="s">
        <v>779</v>
      </c>
      <c r="D179" s="3" t="s">
        <v>780</v>
      </c>
      <c r="E179" s="6" t="s">
        <v>1663</v>
      </c>
      <c r="F179" s="7">
        <f>SUMIFS(GQList,GIList,Table_ExternalData_1[[#This Row],[Item_key]],GDList,Table_ExternalData_1[[#Headers],[1]])</f>
        <v>0</v>
      </c>
      <c r="G179" s="7">
        <f>SUMIFS(GQList,GIList,Table_ExternalData_1[[#This Row],[Item_key]],GDList,Table_ExternalData_1[[#Headers],[2]])</f>
        <v>0</v>
      </c>
      <c r="H179" s="7">
        <f>SUMIFS(GQList,GIList,Table_ExternalData_1[[#This Row],[Item_key]],GDList,Table_ExternalData_1[[#Headers],[3]])</f>
        <v>0</v>
      </c>
      <c r="I179" s="7">
        <f>SUMIFS(GQList,GIList,Table_ExternalData_1[[#This Row],[Item_key]],GDList,Table_ExternalData_1[[#Headers],[4]])</f>
        <v>0</v>
      </c>
      <c r="J179" s="7">
        <f>SUMIFS(GQList,GIList,Table_ExternalData_1[[#This Row],[Item_key]],GDList,Table_ExternalData_1[[#Headers],[5]])</f>
        <v>0</v>
      </c>
      <c r="K179" s="7">
        <f>SUMIFS(GQList,GIList,Table_ExternalData_1[[#This Row],[Item_key]],GDList,Table_ExternalData_1[[#Headers],[6]])</f>
        <v>0</v>
      </c>
      <c r="L179" s="7">
        <f>SUMIFS(GQList,GIList,Table_ExternalData_1[[#This Row],[Item_key]],GDList,Table_ExternalData_1[[#Headers],[7]])</f>
        <v>0</v>
      </c>
      <c r="M179" s="7">
        <f>SUMIFS(GQList,GIList,Table_ExternalData_1[[#This Row],[Item_key]],GDList,Table_ExternalData_1[[#Headers],[8]])</f>
        <v>0</v>
      </c>
      <c r="N179" s="7">
        <f>SUMIFS(GQList,GIList,Table_ExternalData_1[[#This Row],[Item_key]],GDList,Table_ExternalData_1[[#Headers],[9]])</f>
        <v>0</v>
      </c>
      <c r="O179" s="7">
        <f>SUMIFS(GQList,GIList,Table_ExternalData_1[[#This Row],[Item_key]],GDList,Table_ExternalData_1[[#Headers],[10]])</f>
        <v>0</v>
      </c>
      <c r="P179" s="7">
        <f>SUMIFS(GQList,GIList,Table_ExternalData_1[[#This Row],[Item_key]],GDList,Table_ExternalData_1[[#Headers],[11]])</f>
        <v>0</v>
      </c>
      <c r="Q179" s="7">
        <f>SUMIFS(GQList,GIList,Table_ExternalData_1[[#This Row],[Item_key]],GDList,Table_ExternalData_1[[#Headers],[12]])</f>
        <v>0</v>
      </c>
      <c r="R179" s="7">
        <f>SUMIFS(GQList,GIList,Table_ExternalData_1[[#This Row],[Item_key]],GDList,Table_ExternalData_1[[#Headers],[13]])</f>
        <v>0</v>
      </c>
      <c r="S179" s="7">
        <f>SUMIFS(GQList,GIList,Table_ExternalData_1[[#This Row],[Item_key]],GDList,Table_ExternalData_1[[#Headers],[14]])</f>
        <v>0</v>
      </c>
      <c r="T179" s="7">
        <f>SUMIFS(GQList,GIList,Table_ExternalData_1[[#This Row],[Item_key]],GDList,Table_ExternalData_1[[#Headers],[15]])</f>
        <v>0</v>
      </c>
      <c r="U179" s="7">
        <f>SUMIFS(GQList,GIList,Table_ExternalData_1[[#This Row],[Item_key]],GDList,Table_ExternalData_1[[#Headers],[16]])</f>
        <v>0</v>
      </c>
      <c r="V179" s="7">
        <f>SUMIFS(GQList,GIList,Table_ExternalData_1[[#This Row],[Item_key]],GDList,Table_ExternalData_1[[#Headers],[17]])</f>
        <v>500</v>
      </c>
      <c r="W179" s="7">
        <f>SUMIFS(GQList,GIList,Table_ExternalData_1[[#This Row],[Item_key]],GDList,Table_ExternalData_1[[#Headers],[18]])</f>
        <v>1720</v>
      </c>
      <c r="X179" s="7">
        <f>SUMIFS(GQList,GIList,Table_ExternalData_1[[#This Row],[Item_key]],GDList,Table_ExternalData_1[[#Headers],[19]])</f>
        <v>0</v>
      </c>
      <c r="Y179" s="7">
        <f>SUMIFS(GQList,GIList,Table_ExternalData_1[[#This Row],[Item_key]],GDList,Table_ExternalData_1[[#Headers],[20]])</f>
        <v>0</v>
      </c>
      <c r="Z179" s="7">
        <f>SUMIFS(GQList,GIList,Table_ExternalData_1[[#This Row],[Item_key]],GDList,Table_ExternalData_1[[#Headers],[21]])</f>
        <v>0</v>
      </c>
      <c r="AA179" s="7">
        <f>SUMIFS(GQList,GIList,Table_ExternalData_1[[#This Row],[Item_key]],GDList,Table_ExternalData_1[[#Headers],[22]])</f>
        <v>14980</v>
      </c>
      <c r="AB179" s="7">
        <f>SUMIFS(GQList,GIList,Table_ExternalData_1[[#This Row],[Item_key]],GDList,Table_ExternalData_1[[#Headers],[23]])</f>
        <v>0</v>
      </c>
      <c r="AC179" s="7">
        <f>SUMIFS(GQList,GIList,Table_ExternalData_1[[#This Row],[Item_key]],GDList,Table_ExternalData_1[[#Headers],[24]])</f>
        <v>0</v>
      </c>
      <c r="AD179" s="7">
        <f>SUMIFS(GQList,GIList,Table_ExternalData_1[[#This Row],[Item_key]],GDList,Table_ExternalData_1[[#Headers],[25]])</f>
        <v>0</v>
      </c>
      <c r="AE179" s="7">
        <f>SUMIFS(GQList,GIList,Table_ExternalData_1[[#This Row],[Item_key]],GDList,Table_ExternalData_1[[#Headers],[26]])</f>
        <v>0</v>
      </c>
      <c r="AF179" s="7">
        <f>SUMIFS(GQList,GIList,Table_ExternalData_1[[#This Row],[Item_key]],GDList,Table_ExternalData_1[[#Headers],[27]])</f>
        <v>0</v>
      </c>
      <c r="AG179" s="7">
        <f>SUMIFS(GQList,GIList,Table_ExternalData_1[[#This Row],[Item_key]],GDList,Table_ExternalData_1[[#Headers],[28]])</f>
        <v>0</v>
      </c>
      <c r="AH179" s="7">
        <f>SUMIFS(GQList,GIList,Table_ExternalData_1[[#This Row],[Item_key]],GDList,Table_ExternalData_1[[#Headers],[29]])</f>
        <v>0</v>
      </c>
      <c r="AI179" s="7">
        <f>SUMIFS(GQList,GIList,Table_ExternalData_1[[#This Row],[Item_key]],GDList,Table_ExternalData_1[[#Headers],[30]])</f>
        <v>0</v>
      </c>
      <c r="AJ179" s="7">
        <f>SUMIFS(GQList,GIList,Table_ExternalData_1[[#This Row],[Item_key]],GDList,Table_ExternalData_1[[#Headers],[31]])</f>
        <v>0</v>
      </c>
      <c r="AK179" s="7">
        <f>SUM(Table_ExternalData_1[[#This Row],[1]:[31]])</f>
        <v>17200</v>
      </c>
    </row>
    <row r="180" spans="1:37" ht="24" hidden="1">
      <c r="A180" s="3" t="s">
        <v>775</v>
      </c>
      <c r="B180" s="3" t="s">
        <v>411</v>
      </c>
      <c r="C180" s="3" t="s">
        <v>781</v>
      </c>
      <c r="D180" s="3" t="s">
        <v>782</v>
      </c>
      <c r="E180" s="6" t="s">
        <v>1662</v>
      </c>
      <c r="F180" s="7">
        <f>SUMIFS(GQList,GIList,Table_ExternalData_1[[#This Row],[Item_key]],GDList,Table_ExternalData_1[[#Headers],[1]])</f>
        <v>0</v>
      </c>
      <c r="G180" s="7">
        <f>SUMIFS(GQList,GIList,Table_ExternalData_1[[#This Row],[Item_key]],GDList,Table_ExternalData_1[[#Headers],[2]])</f>
        <v>0</v>
      </c>
      <c r="H180" s="7">
        <f>SUMIFS(GQList,GIList,Table_ExternalData_1[[#This Row],[Item_key]],GDList,Table_ExternalData_1[[#Headers],[3]])</f>
        <v>0</v>
      </c>
      <c r="I180" s="7">
        <f>SUMIFS(GQList,GIList,Table_ExternalData_1[[#This Row],[Item_key]],GDList,Table_ExternalData_1[[#Headers],[4]])</f>
        <v>0</v>
      </c>
      <c r="J180" s="7">
        <f>SUMIFS(GQList,GIList,Table_ExternalData_1[[#This Row],[Item_key]],GDList,Table_ExternalData_1[[#Headers],[5]])</f>
        <v>0</v>
      </c>
      <c r="K180" s="7">
        <f>SUMIFS(GQList,GIList,Table_ExternalData_1[[#This Row],[Item_key]],GDList,Table_ExternalData_1[[#Headers],[6]])</f>
        <v>0</v>
      </c>
      <c r="L180" s="7">
        <f>SUMIFS(GQList,GIList,Table_ExternalData_1[[#This Row],[Item_key]],GDList,Table_ExternalData_1[[#Headers],[7]])</f>
        <v>0</v>
      </c>
      <c r="M180" s="7">
        <f>SUMIFS(GQList,GIList,Table_ExternalData_1[[#This Row],[Item_key]],GDList,Table_ExternalData_1[[#Headers],[8]])</f>
        <v>0</v>
      </c>
      <c r="N180" s="7">
        <f>SUMIFS(GQList,GIList,Table_ExternalData_1[[#This Row],[Item_key]],GDList,Table_ExternalData_1[[#Headers],[9]])</f>
        <v>0</v>
      </c>
      <c r="O180" s="7">
        <f>SUMIFS(GQList,GIList,Table_ExternalData_1[[#This Row],[Item_key]],GDList,Table_ExternalData_1[[#Headers],[10]])</f>
        <v>0</v>
      </c>
      <c r="P180" s="7">
        <f>SUMIFS(GQList,GIList,Table_ExternalData_1[[#This Row],[Item_key]],GDList,Table_ExternalData_1[[#Headers],[11]])</f>
        <v>0</v>
      </c>
      <c r="Q180" s="7">
        <f>SUMIFS(GQList,GIList,Table_ExternalData_1[[#This Row],[Item_key]],GDList,Table_ExternalData_1[[#Headers],[12]])</f>
        <v>0</v>
      </c>
      <c r="R180" s="7">
        <f>SUMIFS(GQList,GIList,Table_ExternalData_1[[#This Row],[Item_key]],GDList,Table_ExternalData_1[[#Headers],[13]])</f>
        <v>0</v>
      </c>
      <c r="S180" s="7">
        <f>SUMIFS(GQList,GIList,Table_ExternalData_1[[#This Row],[Item_key]],GDList,Table_ExternalData_1[[#Headers],[14]])</f>
        <v>0</v>
      </c>
      <c r="T180" s="7">
        <f>SUMIFS(GQList,GIList,Table_ExternalData_1[[#This Row],[Item_key]],GDList,Table_ExternalData_1[[#Headers],[15]])</f>
        <v>0</v>
      </c>
      <c r="U180" s="7">
        <f>SUMIFS(GQList,GIList,Table_ExternalData_1[[#This Row],[Item_key]],GDList,Table_ExternalData_1[[#Headers],[16]])</f>
        <v>0</v>
      </c>
      <c r="V180" s="7">
        <f>SUMIFS(GQList,GIList,Table_ExternalData_1[[#This Row],[Item_key]],GDList,Table_ExternalData_1[[#Headers],[17]])</f>
        <v>36000</v>
      </c>
      <c r="W180" s="7">
        <f>SUMIFS(GQList,GIList,Table_ExternalData_1[[#This Row],[Item_key]],GDList,Table_ExternalData_1[[#Headers],[18]])</f>
        <v>1900</v>
      </c>
      <c r="X180" s="7">
        <f>SUMIFS(GQList,GIList,Table_ExternalData_1[[#This Row],[Item_key]],GDList,Table_ExternalData_1[[#Headers],[19]])</f>
        <v>0</v>
      </c>
      <c r="Y180" s="7">
        <f>SUMIFS(GQList,GIList,Table_ExternalData_1[[#This Row],[Item_key]],GDList,Table_ExternalData_1[[#Headers],[20]])</f>
        <v>0</v>
      </c>
      <c r="Z180" s="7">
        <f>SUMIFS(GQList,GIList,Table_ExternalData_1[[#This Row],[Item_key]],GDList,Table_ExternalData_1[[#Headers],[21]])</f>
        <v>0</v>
      </c>
      <c r="AA180" s="7">
        <f>SUMIFS(GQList,GIList,Table_ExternalData_1[[#This Row],[Item_key]],GDList,Table_ExternalData_1[[#Headers],[22]])</f>
        <v>0</v>
      </c>
      <c r="AB180" s="7">
        <f>SUMIFS(GQList,GIList,Table_ExternalData_1[[#This Row],[Item_key]],GDList,Table_ExternalData_1[[#Headers],[23]])</f>
        <v>0</v>
      </c>
      <c r="AC180" s="7">
        <f>SUMIFS(GQList,GIList,Table_ExternalData_1[[#This Row],[Item_key]],GDList,Table_ExternalData_1[[#Headers],[24]])</f>
        <v>0</v>
      </c>
      <c r="AD180" s="7">
        <f>SUMIFS(GQList,GIList,Table_ExternalData_1[[#This Row],[Item_key]],GDList,Table_ExternalData_1[[#Headers],[25]])</f>
        <v>0</v>
      </c>
      <c r="AE180" s="7">
        <f>SUMIFS(GQList,GIList,Table_ExternalData_1[[#This Row],[Item_key]],GDList,Table_ExternalData_1[[#Headers],[26]])</f>
        <v>0</v>
      </c>
      <c r="AF180" s="7">
        <f>SUMIFS(GQList,GIList,Table_ExternalData_1[[#This Row],[Item_key]],GDList,Table_ExternalData_1[[#Headers],[27]])</f>
        <v>0</v>
      </c>
      <c r="AG180" s="7">
        <f>SUMIFS(GQList,GIList,Table_ExternalData_1[[#This Row],[Item_key]],GDList,Table_ExternalData_1[[#Headers],[28]])</f>
        <v>0</v>
      </c>
      <c r="AH180" s="7">
        <f>SUMIFS(GQList,GIList,Table_ExternalData_1[[#This Row],[Item_key]],GDList,Table_ExternalData_1[[#Headers],[29]])</f>
        <v>0</v>
      </c>
      <c r="AI180" s="7">
        <f>SUMIFS(GQList,GIList,Table_ExternalData_1[[#This Row],[Item_key]],GDList,Table_ExternalData_1[[#Headers],[30]])</f>
        <v>0</v>
      </c>
      <c r="AJ180" s="7">
        <f>SUMIFS(GQList,GIList,Table_ExternalData_1[[#This Row],[Item_key]],GDList,Table_ExternalData_1[[#Headers],[31]])</f>
        <v>0</v>
      </c>
      <c r="AK180" s="7">
        <f>SUM(Table_ExternalData_1[[#This Row],[1]:[31]])</f>
        <v>37900</v>
      </c>
    </row>
    <row r="181" spans="1:37" ht="24" hidden="1">
      <c r="A181" s="3" t="s">
        <v>775</v>
      </c>
      <c r="B181" s="3" t="s">
        <v>435</v>
      </c>
      <c r="C181" s="3" t="s">
        <v>760</v>
      </c>
      <c r="D181" s="3" t="s">
        <v>793</v>
      </c>
      <c r="E181" s="6" t="s">
        <v>1662</v>
      </c>
      <c r="F181" s="7">
        <f>SUMIFS(GQList,GIList,Table_ExternalData_1[[#This Row],[Item_key]],GDList,Table_ExternalData_1[[#Headers],[1]])</f>
        <v>0</v>
      </c>
      <c r="G181" s="7">
        <f>SUMIFS(GQList,GIList,Table_ExternalData_1[[#This Row],[Item_key]],GDList,Table_ExternalData_1[[#Headers],[2]])</f>
        <v>0</v>
      </c>
      <c r="H181" s="7">
        <f>SUMIFS(GQList,GIList,Table_ExternalData_1[[#This Row],[Item_key]],GDList,Table_ExternalData_1[[#Headers],[3]])</f>
        <v>0</v>
      </c>
      <c r="I181" s="7">
        <f>SUMIFS(GQList,GIList,Table_ExternalData_1[[#This Row],[Item_key]],GDList,Table_ExternalData_1[[#Headers],[4]])</f>
        <v>0</v>
      </c>
      <c r="J181" s="7">
        <f>SUMIFS(GQList,GIList,Table_ExternalData_1[[#This Row],[Item_key]],GDList,Table_ExternalData_1[[#Headers],[5]])</f>
        <v>0</v>
      </c>
      <c r="K181" s="7">
        <f>SUMIFS(GQList,GIList,Table_ExternalData_1[[#This Row],[Item_key]],GDList,Table_ExternalData_1[[#Headers],[6]])</f>
        <v>0</v>
      </c>
      <c r="L181" s="7">
        <f>SUMIFS(GQList,GIList,Table_ExternalData_1[[#This Row],[Item_key]],GDList,Table_ExternalData_1[[#Headers],[7]])</f>
        <v>0</v>
      </c>
      <c r="M181" s="7">
        <f>SUMIFS(GQList,GIList,Table_ExternalData_1[[#This Row],[Item_key]],GDList,Table_ExternalData_1[[#Headers],[8]])</f>
        <v>0</v>
      </c>
      <c r="N181" s="7">
        <f>SUMIFS(GQList,GIList,Table_ExternalData_1[[#This Row],[Item_key]],GDList,Table_ExternalData_1[[#Headers],[9]])</f>
        <v>0</v>
      </c>
      <c r="O181" s="7">
        <f>SUMIFS(GQList,GIList,Table_ExternalData_1[[#This Row],[Item_key]],GDList,Table_ExternalData_1[[#Headers],[10]])</f>
        <v>0</v>
      </c>
      <c r="P181" s="7">
        <f>SUMIFS(GQList,GIList,Table_ExternalData_1[[#This Row],[Item_key]],GDList,Table_ExternalData_1[[#Headers],[11]])</f>
        <v>0</v>
      </c>
      <c r="Q181" s="7">
        <f>SUMIFS(GQList,GIList,Table_ExternalData_1[[#This Row],[Item_key]],GDList,Table_ExternalData_1[[#Headers],[12]])</f>
        <v>0</v>
      </c>
      <c r="R181" s="7">
        <f>SUMIFS(GQList,GIList,Table_ExternalData_1[[#This Row],[Item_key]],GDList,Table_ExternalData_1[[#Headers],[13]])</f>
        <v>0</v>
      </c>
      <c r="S181" s="7">
        <f>SUMIFS(GQList,GIList,Table_ExternalData_1[[#This Row],[Item_key]],GDList,Table_ExternalData_1[[#Headers],[14]])</f>
        <v>0</v>
      </c>
      <c r="T181" s="7">
        <f>SUMIFS(GQList,GIList,Table_ExternalData_1[[#This Row],[Item_key]],GDList,Table_ExternalData_1[[#Headers],[15]])</f>
        <v>0</v>
      </c>
      <c r="U181" s="7">
        <f>SUMIFS(GQList,GIList,Table_ExternalData_1[[#This Row],[Item_key]],GDList,Table_ExternalData_1[[#Headers],[16]])</f>
        <v>0</v>
      </c>
      <c r="V181" s="7">
        <f>SUMIFS(GQList,GIList,Table_ExternalData_1[[#This Row],[Item_key]],GDList,Table_ExternalData_1[[#Headers],[17]])</f>
        <v>0</v>
      </c>
      <c r="W181" s="7">
        <f>SUMIFS(GQList,GIList,Table_ExternalData_1[[#This Row],[Item_key]],GDList,Table_ExternalData_1[[#Headers],[18]])</f>
        <v>300</v>
      </c>
      <c r="X181" s="7">
        <f>SUMIFS(GQList,GIList,Table_ExternalData_1[[#This Row],[Item_key]],GDList,Table_ExternalData_1[[#Headers],[19]])</f>
        <v>0</v>
      </c>
      <c r="Y181" s="7">
        <f>SUMIFS(GQList,GIList,Table_ExternalData_1[[#This Row],[Item_key]],GDList,Table_ExternalData_1[[#Headers],[20]])</f>
        <v>0</v>
      </c>
      <c r="Z181" s="7">
        <f>SUMIFS(GQList,GIList,Table_ExternalData_1[[#This Row],[Item_key]],GDList,Table_ExternalData_1[[#Headers],[21]])</f>
        <v>0</v>
      </c>
      <c r="AA181" s="7">
        <f>SUMIFS(GQList,GIList,Table_ExternalData_1[[#This Row],[Item_key]],GDList,Table_ExternalData_1[[#Headers],[22]])</f>
        <v>2700</v>
      </c>
      <c r="AB181" s="7">
        <f>SUMIFS(GQList,GIList,Table_ExternalData_1[[#This Row],[Item_key]],GDList,Table_ExternalData_1[[#Headers],[23]])</f>
        <v>0</v>
      </c>
      <c r="AC181" s="7">
        <f>SUMIFS(GQList,GIList,Table_ExternalData_1[[#This Row],[Item_key]],GDList,Table_ExternalData_1[[#Headers],[24]])</f>
        <v>0</v>
      </c>
      <c r="AD181" s="7">
        <f>SUMIFS(GQList,GIList,Table_ExternalData_1[[#This Row],[Item_key]],GDList,Table_ExternalData_1[[#Headers],[25]])</f>
        <v>0</v>
      </c>
      <c r="AE181" s="7">
        <f>SUMIFS(GQList,GIList,Table_ExternalData_1[[#This Row],[Item_key]],GDList,Table_ExternalData_1[[#Headers],[26]])</f>
        <v>0</v>
      </c>
      <c r="AF181" s="7">
        <f>SUMIFS(GQList,GIList,Table_ExternalData_1[[#This Row],[Item_key]],GDList,Table_ExternalData_1[[#Headers],[27]])</f>
        <v>0</v>
      </c>
      <c r="AG181" s="7">
        <f>SUMIFS(GQList,GIList,Table_ExternalData_1[[#This Row],[Item_key]],GDList,Table_ExternalData_1[[#Headers],[28]])</f>
        <v>0</v>
      </c>
      <c r="AH181" s="7">
        <f>SUMIFS(GQList,GIList,Table_ExternalData_1[[#This Row],[Item_key]],GDList,Table_ExternalData_1[[#Headers],[29]])</f>
        <v>0</v>
      </c>
      <c r="AI181" s="7">
        <f>SUMIFS(GQList,GIList,Table_ExternalData_1[[#This Row],[Item_key]],GDList,Table_ExternalData_1[[#Headers],[30]])</f>
        <v>0</v>
      </c>
      <c r="AJ181" s="7">
        <f>SUMIFS(GQList,GIList,Table_ExternalData_1[[#This Row],[Item_key]],GDList,Table_ExternalData_1[[#Headers],[31]])</f>
        <v>0</v>
      </c>
      <c r="AK181" s="7">
        <f>SUM(Table_ExternalData_1[[#This Row],[1]:[31]])</f>
        <v>3000</v>
      </c>
    </row>
    <row r="182" spans="1:37" ht="24" hidden="1">
      <c r="A182" s="3" t="s">
        <v>775</v>
      </c>
      <c r="B182" s="3" t="s">
        <v>437</v>
      </c>
      <c r="C182" s="3" t="s">
        <v>783</v>
      </c>
      <c r="D182" s="3" t="s">
        <v>784</v>
      </c>
      <c r="E182" s="6" t="s">
        <v>1662</v>
      </c>
      <c r="F182" s="7">
        <f>SUMIFS(GQList,GIList,Table_ExternalData_1[[#This Row],[Item_key]],GDList,Table_ExternalData_1[[#Headers],[1]])</f>
        <v>0</v>
      </c>
      <c r="G182" s="7">
        <f>SUMIFS(GQList,GIList,Table_ExternalData_1[[#This Row],[Item_key]],GDList,Table_ExternalData_1[[#Headers],[2]])</f>
        <v>0</v>
      </c>
      <c r="H182" s="7">
        <f>SUMIFS(GQList,GIList,Table_ExternalData_1[[#This Row],[Item_key]],GDList,Table_ExternalData_1[[#Headers],[3]])</f>
        <v>0</v>
      </c>
      <c r="I182" s="7">
        <f>SUMIFS(GQList,GIList,Table_ExternalData_1[[#This Row],[Item_key]],GDList,Table_ExternalData_1[[#Headers],[4]])</f>
        <v>0</v>
      </c>
      <c r="J182" s="7">
        <f>SUMIFS(GQList,GIList,Table_ExternalData_1[[#This Row],[Item_key]],GDList,Table_ExternalData_1[[#Headers],[5]])</f>
        <v>0</v>
      </c>
      <c r="K182" s="7">
        <f>SUMIFS(GQList,GIList,Table_ExternalData_1[[#This Row],[Item_key]],GDList,Table_ExternalData_1[[#Headers],[6]])</f>
        <v>0</v>
      </c>
      <c r="L182" s="7">
        <f>SUMIFS(GQList,GIList,Table_ExternalData_1[[#This Row],[Item_key]],GDList,Table_ExternalData_1[[#Headers],[7]])</f>
        <v>0</v>
      </c>
      <c r="M182" s="7">
        <f>SUMIFS(GQList,GIList,Table_ExternalData_1[[#This Row],[Item_key]],GDList,Table_ExternalData_1[[#Headers],[8]])</f>
        <v>0</v>
      </c>
      <c r="N182" s="7">
        <f>SUMIFS(GQList,GIList,Table_ExternalData_1[[#This Row],[Item_key]],GDList,Table_ExternalData_1[[#Headers],[9]])</f>
        <v>0</v>
      </c>
      <c r="O182" s="7">
        <f>SUMIFS(GQList,GIList,Table_ExternalData_1[[#This Row],[Item_key]],GDList,Table_ExternalData_1[[#Headers],[10]])</f>
        <v>0</v>
      </c>
      <c r="P182" s="7">
        <f>SUMIFS(GQList,GIList,Table_ExternalData_1[[#This Row],[Item_key]],GDList,Table_ExternalData_1[[#Headers],[11]])</f>
        <v>0</v>
      </c>
      <c r="Q182" s="7">
        <f>SUMIFS(GQList,GIList,Table_ExternalData_1[[#This Row],[Item_key]],GDList,Table_ExternalData_1[[#Headers],[12]])</f>
        <v>0</v>
      </c>
      <c r="R182" s="7">
        <f>SUMIFS(GQList,GIList,Table_ExternalData_1[[#This Row],[Item_key]],GDList,Table_ExternalData_1[[#Headers],[13]])</f>
        <v>0</v>
      </c>
      <c r="S182" s="7">
        <f>SUMIFS(GQList,GIList,Table_ExternalData_1[[#This Row],[Item_key]],GDList,Table_ExternalData_1[[#Headers],[14]])</f>
        <v>0</v>
      </c>
      <c r="T182" s="7">
        <f>SUMIFS(GQList,GIList,Table_ExternalData_1[[#This Row],[Item_key]],GDList,Table_ExternalData_1[[#Headers],[15]])</f>
        <v>0</v>
      </c>
      <c r="U182" s="7">
        <f>SUMIFS(GQList,GIList,Table_ExternalData_1[[#This Row],[Item_key]],GDList,Table_ExternalData_1[[#Headers],[16]])</f>
        <v>0</v>
      </c>
      <c r="V182" s="7">
        <f>SUMIFS(GQList,GIList,Table_ExternalData_1[[#This Row],[Item_key]],GDList,Table_ExternalData_1[[#Headers],[17]])</f>
        <v>0</v>
      </c>
      <c r="W182" s="7">
        <f>SUMIFS(GQList,GIList,Table_ExternalData_1[[#This Row],[Item_key]],GDList,Table_ExternalData_1[[#Headers],[18]])</f>
        <v>250</v>
      </c>
      <c r="X182" s="7">
        <f>SUMIFS(GQList,GIList,Table_ExternalData_1[[#This Row],[Item_key]],GDList,Table_ExternalData_1[[#Headers],[19]])</f>
        <v>0</v>
      </c>
      <c r="Y182" s="7">
        <f>SUMIFS(GQList,GIList,Table_ExternalData_1[[#This Row],[Item_key]],GDList,Table_ExternalData_1[[#Headers],[20]])</f>
        <v>0</v>
      </c>
      <c r="Z182" s="7">
        <f>SUMIFS(GQList,GIList,Table_ExternalData_1[[#This Row],[Item_key]],GDList,Table_ExternalData_1[[#Headers],[21]])</f>
        <v>0</v>
      </c>
      <c r="AA182" s="7">
        <f>SUMIFS(GQList,GIList,Table_ExternalData_1[[#This Row],[Item_key]],GDList,Table_ExternalData_1[[#Headers],[22]])</f>
        <v>2250</v>
      </c>
      <c r="AB182" s="7">
        <f>SUMIFS(GQList,GIList,Table_ExternalData_1[[#This Row],[Item_key]],GDList,Table_ExternalData_1[[#Headers],[23]])</f>
        <v>0</v>
      </c>
      <c r="AC182" s="7">
        <f>SUMIFS(GQList,GIList,Table_ExternalData_1[[#This Row],[Item_key]],GDList,Table_ExternalData_1[[#Headers],[24]])</f>
        <v>0</v>
      </c>
      <c r="AD182" s="7">
        <f>SUMIFS(GQList,GIList,Table_ExternalData_1[[#This Row],[Item_key]],GDList,Table_ExternalData_1[[#Headers],[25]])</f>
        <v>0</v>
      </c>
      <c r="AE182" s="7">
        <f>SUMIFS(GQList,GIList,Table_ExternalData_1[[#This Row],[Item_key]],GDList,Table_ExternalData_1[[#Headers],[26]])</f>
        <v>0</v>
      </c>
      <c r="AF182" s="7">
        <f>SUMIFS(GQList,GIList,Table_ExternalData_1[[#This Row],[Item_key]],GDList,Table_ExternalData_1[[#Headers],[27]])</f>
        <v>0</v>
      </c>
      <c r="AG182" s="7">
        <f>SUMIFS(GQList,GIList,Table_ExternalData_1[[#This Row],[Item_key]],GDList,Table_ExternalData_1[[#Headers],[28]])</f>
        <v>0</v>
      </c>
      <c r="AH182" s="7">
        <f>SUMIFS(GQList,GIList,Table_ExternalData_1[[#This Row],[Item_key]],GDList,Table_ExternalData_1[[#Headers],[29]])</f>
        <v>0</v>
      </c>
      <c r="AI182" s="7">
        <f>SUMIFS(GQList,GIList,Table_ExternalData_1[[#This Row],[Item_key]],GDList,Table_ExternalData_1[[#Headers],[30]])</f>
        <v>0</v>
      </c>
      <c r="AJ182" s="7">
        <f>SUMIFS(GQList,GIList,Table_ExternalData_1[[#This Row],[Item_key]],GDList,Table_ExternalData_1[[#Headers],[31]])</f>
        <v>0</v>
      </c>
      <c r="AK182" s="7">
        <f>SUM(Table_ExternalData_1[[#This Row],[1]:[31]])</f>
        <v>2500</v>
      </c>
    </row>
    <row r="183" spans="1:37" ht="24" hidden="1">
      <c r="A183" s="3" t="s">
        <v>775</v>
      </c>
      <c r="B183" s="3" t="s">
        <v>441</v>
      </c>
      <c r="C183" s="3" t="s">
        <v>785</v>
      </c>
      <c r="D183" s="3" t="s">
        <v>786</v>
      </c>
      <c r="E183" s="6" t="s">
        <v>1662</v>
      </c>
      <c r="F183" s="7">
        <f>SUMIFS(GQList,GIList,Table_ExternalData_1[[#This Row],[Item_key]],GDList,Table_ExternalData_1[[#Headers],[1]])</f>
        <v>0</v>
      </c>
      <c r="G183" s="7">
        <f>SUMIFS(GQList,GIList,Table_ExternalData_1[[#This Row],[Item_key]],GDList,Table_ExternalData_1[[#Headers],[2]])</f>
        <v>0</v>
      </c>
      <c r="H183" s="7">
        <f>SUMIFS(GQList,GIList,Table_ExternalData_1[[#This Row],[Item_key]],GDList,Table_ExternalData_1[[#Headers],[3]])</f>
        <v>0</v>
      </c>
      <c r="I183" s="7">
        <f>SUMIFS(GQList,GIList,Table_ExternalData_1[[#This Row],[Item_key]],GDList,Table_ExternalData_1[[#Headers],[4]])</f>
        <v>0</v>
      </c>
      <c r="J183" s="7">
        <f>SUMIFS(GQList,GIList,Table_ExternalData_1[[#This Row],[Item_key]],GDList,Table_ExternalData_1[[#Headers],[5]])</f>
        <v>0</v>
      </c>
      <c r="K183" s="7">
        <f>SUMIFS(GQList,GIList,Table_ExternalData_1[[#This Row],[Item_key]],GDList,Table_ExternalData_1[[#Headers],[6]])</f>
        <v>0</v>
      </c>
      <c r="L183" s="7">
        <f>SUMIFS(GQList,GIList,Table_ExternalData_1[[#This Row],[Item_key]],GDList,Table_ExternalData_1[[#Headers],[7]])</f>
        <v>0</v>
      </c>
      <c r="M183" s="7">
        <f>SUMIFS(GQList,GIList,Table_ExternalData_1[[#This Row],[Item_key]],GDList,Table_ExternalData_1[[#Headers],[8]])</f>
        <v>0</v>
      </c>
      <c r="N183" s="7">
        <f>SUMIFS(GQList,GIList,Table_ExternalData_1[[#This Row],[Item_key]],GDList,Table_ExternalData_1[[#Headers],[9]])</f>
        <v>0</v>
      </c>
      <c r="O183" s="7">
        <f>SUMIFS(GQList,GIList,Table_ExternalData_1[[#This Row],[Item_key]],GDList,Table_ExternalData_1[[#Headers],[10]])</f>
        <v>0</v>
      </c>
      <c r="P183" s="7">
        <f>SUMIFS(GQList,GIList,Table_ExternalData_1[[#This Row],[Item_key]],GDList,Table_ExternalData_1[[#Headers],[11]])</f>
        <v>0</v>
      </c>
      <c r="Q183" s="7">
        <f>SUMIFS(GQList,GIList,Table_ExternalData_1[[#This Row],[Item_key]],GDList,Table_ExternalData_1[[#Headers],[12]])</f>
        <v>0</v>
      </c>
      <c r="R183" s="7">
        <f>SUMIFS(GQList,GIList,Table_ExternalData_1[[#This Row],[Item_key]],GDList,Table_ExternalData_1[[#Headers],[13]])</f>
        <v>0</v>
      </c>
      <c r="S183" s="7">
        <f>SUMIFS(GQList,GIList,Table_ExternalData_1[[#This Row],[Item_key]],GDList,Table_ExternalData_1[[#Headers],[14]])</f>
        <v>0</v>
      </c>
      <c r="T183" s="7">
        <f>SUMIFS(GQList,GIList,Table_ExternalData_1[[#This Row],[Item_key]],GDList,Table_ExternalData_1[[#Headers],[15]])</f>
        <v>0</v>
      </c>
      <c r="U183" s="7">
        <f>SUMIFS(GQList,GIList,Table_ExternalData_1[[#This Row],[Item_key]],GDList,Table_ExternalData_1[[#Headers],[16]])</f>
        <v>0</v>
      </c>
      <c r="V183" s="7">
        <f>SUMIFS(GQList,GIList,Table_ExternalData_1[[#This Row],[Item_key]],GDList,Table_ExternalData_1[[#Headers],[17]])</f>
        <v>0</v>
      </c>
      <c r="W183" s="7">
        <f>SUMIFS(GQList,GIList,Table_ExternalData_1[[#This Row],[Item_key]],GDList,Table_ExternalData_1[[#Headers],[18]])</f>
        <v>500</v>
      </c>
      <c r="X183" s="7">
        <f>SUMIFS(GQList,GIList,Table_ExternalData_1[[#This Row],[Item_key]],GDList,Table_ExternalData_1[[#Headers],[19]])</f>
        <v>0</v>
      </c>
      <c r="Y183" s="7">
        <f>SUMIFS(GQList,GIList,Table_ExternalData_1[[#This Row],[Item_key]],GDList,Table_ExternalData_1[[#Headers],[20]])</f>
        <v>0</v>
      </c>
      <c r="Z183" s="7">
        <f>SUMIFS(GQList,GIList,Table_ExternalData_1[[#This Row],[Item_key]],GDList,Table_ExternalData_1[[#Headers],[21]])</f>
        <v>0</v>
      </c>
      <c r="AA183" s="7">
        <f>SUMIFS(GQList,GIList,Table_ExternalData_1[[#This Row],[Item_key]],GDList,Table_ExternalData_1[[#Headers],[22]])</f>
        <v>4500</v>
      </c>
      <c r="AB183" s="7">
        <f>SUMIFS(GQList,GIList,Table_ExternalData_1[[#This Row],[Item_key]],GDList,Table_ExternalData_1[[#Headers],[23]])</f>
        <v>0</v>
      </c>
      <c r="AC183" s="7">
        <f>SUMIFS(GQList,GIList,Table_ExternalData_1[[#This Row],[Item_key]],GDList,Table_ExternalData_1[[#Headers],[24]])</f>
        <v>0</v>
      </c>
      <c r="AD183" s="7">
        <f>SUMIFS(GQList,GIList,Table_ExternalData_1[[#This Row],[Item_key]],GDList,Table_ExternalData_1[[#Headers],[25]])</f>
        <v>0</v>
      </c>
      <c r="AE183" s="7">
        <f>SUMIFS(GQList,GIList,Table_ExternalData_1[[#This Row],[Item_key]],GDList,Table_ExternalData_1[[#Headers],[26]])</f>
        <v>0</v>
      </c>
      <c r="AF183" s="7">
        <f>SUMIFS(GQList,GIList,Table_ExternalData_1[[#This Row],[Item_key]],GDList,Table_ExternalData_1[[#Headers],[27]])</f>
        <v>0</v>
      </c>
      <c r="AG183" s="7">
        <f>SUMIFS(GQList,GIList,Table_ExternalData_1[[#This Row],[Item_key]],GDList,Table_ExternalData_1[[#Headers],[28]])</f>
        <v>0</v>
      </c>
      <c r="AH183" s="7">
        <f>SUMIFS(GQList,GIList,Table_ExternalData_1[[#This Row],[Item_key]],GDList,Table_ExternalData_1[[#Headers],[29]])</f>
        <v>0</v>
      </c>
      <c r="AI183" s="7">
        <f>SUMIFS(GQList,GIList,Table_ExternalData_1[[#This Row],[Item_key]],GDList,Table_ExternalData_1[[#Headers],[30]])</f>
        <v>0</v>
      </c>
      <c r="AJ183" s="7">
        <f>SUMIFS(GQList,GIList,Table_ExternalData_1[[#This Row],[Item_key]],GDList,Table_ExternalData_1[[#Headers],[31]])</f>
        <v>0</v>
      </c>
      <c r="AK183" s="7">
        <f>SUM(Table_ExternalData_1[[#This Row],[1]:[31]])</f>
        <v>5000</v>
      </c>
    </row>
    <row r="184" spans="1:37" ht="24" hidden="1">
      <c r="A184" s="3" t="s">
        <v>775</v>
      </c>
      <c r="B184" s="3" t="s">
        <v>442</v>
      </c>
      <c r="C184" s="3" t="s">
        <v>787</v>
      </c>
      <c r="D184" s="3" t="s">
        <v>788</v>
      </c>
      <c r="E184" s="6" t="s">
        <v>1662</v>
      </c>
      <c r="F184" s="7">
        <f>SUMIFS(GQList,GIList,Table_ExternalData_1[[#This Row],[Item_key]],GDList,Table_ExternalData_1[[#Headers],[1]])</f>
        <v>0</v>
      </c>
      <c r="G184" s="7">
        <f>SUMIFS(GQList,GIList,Table_ExternalData_1[[#This Row],[Item_key]],GDList,Table_ExternalData_1[[#Headers],[2]])</f>
        <v>0</v>
      </c>
      <c r="H184" s="7">
        <f>SUMIFS(GQList,GIList,Table_ExternalData_1[[#This Row],[Item_key]],GDList,Table_ExternalData_1[[#Headers],[3]])</f>
        <v>0</v>
      </c>
      <c r="I184" s="7">
        <f>SUMIFS(GQList,GIList,Table_ExternalData_1[[#This Row],[Item_key]],GDList,Table_ExternalData_1[[#Headers],[4]])</f>
        <v>0</v>
      </c>
      <c r="J184" s="7">
        <f>SUMIFS(GQList,GIList,Table_ExternalData_1[[#This Row],[Item_key]],GDList,Table_ExternalData_1[[#Headers],[5]])</f>
        <v>0</v>
      </c>
      <c r="K184" s="7">
        <f>SUMIFS(GQList,GIList,Table_ExternalData_1[[#This Row],[Item_key]],GDList,Table_ExternalData_1[[#Headers],[6]])</f>
        <v>0</v>
      </c>
      <c r="L184" s="7">
        <f>SUMIFS(GQList,GIList,Table_ExternalData_1[[#This Row],[Item_key]],GDList,Table_ExternalData_1[[#Headers],[7]])</f>
        <v>0</v>
      </c>
      <c r="M184" s="7">
        <f>SUMIFS(GQList,GIList,Table_ExternalData_1[[#This Row],[Item_key]],GDList,Table_ExternalData_1[[#Headers],[8]])</f>
        <v>0</v>
      </c>
      <c r="N184" s="7">
        <f>SUMIFS(GQList,GIList,Table_ExternalData_1[[#This Row],[Item_key]],GDList,Table_ExternalData_1[[#Headers],[9]])</f>
        <v>0</v>
      </c>
      <c r="O184" s="7">
        <f>SUMIFS(GQList,GIList,Table_ExternalData_1[[#This Row],[Item_key]],GDList,Table_ExternalData_1[[#Headers],[10]])</f>
        <v>0</v>
      </c>
      <c r="P184" s="7">
        <f>SUMIFS(GQList,GIList,Table_ExternalData_1[[#This Row],[Item_key]],GDList,Table_ExternalData_1[[#Headers],[11]])</f>
        <v>0</v>
      </c>
      <c r="Q184" s="7">
        <f>SUMIFS(GQList,GIList,Table_ExternalData_1[[#This Row],[Item_key]],GDList,Table_ExternalData_1[[#Headers],[12]])</f>
        <v>0</v>
      </c>
      <c r="R184" s="7">
        <f>SUMIFS(GQList,GIList,Table_ExternalData_1[[#This Row],[Item_key]],GDList,Table_ExternalData_1[[#Headers],[13]])</f>
        <v>0</v>
      </c>
      <c r="S184" s="7">
        <f>SUMIFS(GQList,GIList,Table_ExternalData_1[[#This Row],[Item_key]],GDList,Table_ExternalData_1[[#Headers],[14]])</f>
        <v>0</v>
      </c>
      <c r="T184" s="7">
        <f>SUMIFS(GQList,GIList,Table_ExternalData_1[[#This Row],[Item_key]],GDList,Table_ExternalData_1[[#Headers],[15]])</f>
        <v>0</v>
      </c>
      <c r="U184" s="7">
        <f>SUMIFS(GQList,GIList,Table_ExternalData_1[[#This Row],[Item_key]],GDList,Table_ExternalData_1[[#Headers],[16]])</f>
        <v>0</v>
      </c>
      <c r="V184" s="7">
        <f>SUMIFS(GQList,GIList,Table_ExternalData_1[[#This Row],[Item_key]],GDList,Table_ExternalData_1[[#Headers],[17]])</f>
        <v>0</v>
      </c>
      <c r="W184" s="7">
        <f>SUMIFS(GQList,GIList,Table_ExternalData_1[[#This Row],[Item_key]],GDList,Table_ExternalData_1[[#Headers],[18]])</f>
        <v>250</v>
      </c>
      <c r="X184" s="7">
        <f>SUMIFS(GQList,GIList,Table_ExternalData_1[[#This Row],[Item_key]],GDList,Table_ExternalData_1[[#Headers],[19]])</f>
        <v>0</v>
      </c>
      <c r="Y184" s="7">
        <f>SUMIFS(GQList,GIList,Table_ExternalData_1[[#This Row],[Item_key]],GDList,Table_ExternalData_1[[#Headers],[20]])</f>
        <v>0</v>
      </c>
      <c r="Z184" s="7">
        <f>SUMIFS(GQList,GIList,Table_ExternalData_1[[#This Row],[Item_key]],GDList,Table_ExternalData_1[[#Headers],[21]])</f>
        <v>0</v>
      </c>
      <c r="AA184" s="7">
        <f>SUMIFS(GQList,GIList,Table_ExternalData_1[[#This Row],[Item_key]],GDList,Table_ExternalData_1[[#Headers],[22]])</f>
        <v>2250</v>
      </c>
      <c r="AB184" s="7">
        <f>SUMIFS(GQList,GIList,Table_ExternalData_1[[#This Row],[Item_key]],GDList,Table_ExternalData_1[[#Headers],[23]])</f>
        <v>0</v>
      </c>
      <c r="AC184" s="7">
        <f>SUMIFS(GQList,GIList,Table_ExternalData_1[[#This Row],[Item_key]],GDList,Table_ExternalData_1[[#Headers],[24]])</f>
        <v>0</v>
      </c>
      <c r="AD184" s="7">
        <f>SUMIFS(GQList,GIList,Table_ExternalData_1[[#This Row],[Item_key]],GDList,Table_ExternalData_1[[#Headers],[25]])</f>
        <v>0</v>
      </c>
      <c r="AE184" s="7">
        <f>SUMIFS(GQList,GIList,Table_ExternalData_1[[#This Row],[Item_key]],GDList,Table_ExternalData_1[[#Headers],[26]])</f>
        <v>0</v>
      </c>
      <c r="AF184" s="7">
        <f>SUMIFS(GQList,GIList,Table_ExternalData_1[[#This Row],[Item_key]],GDList,Table_ExternalData_1[[#Headers],[27]])</f>
        <v>0</v>
      </c>
      <c r="AG184" s="7">
        <f>SUMIFS(GQList,GIList,Table_ExternalData_1[[#This Row],[Item_key]],GDList,Table_ExternalData_1[[#Headers],[28]])</f>
        <v>0</v>
      </c>
      <c r="AH184" s="7">
        <f>SUMIFS(GQList,GIList,Table_ExternalData_1[[#This Row],[Item_key]],GDList,Table_ExternalData_1[[#Headers],[29]])</f>
        <v>0</v>
      </c>
      <c r="AI184" s="7">
        <f>SUMIFS(GQList,GIList,Table_ExternalData_1[[#This Row],[Item_key]],GDList,Table_ExternalData_1[[#Headers],[30]])</f>
        <v>0</v>
      </c>
      <c r="AJ184" s="7">
        <f>SUMIFS(GQList,GIList,Table_ExternalData_1[[#This Row],[Item_key]],GDList,Table_ExternalData_1[[#Headers],[31]])</f>
        <v>0</v>
      </c>
      <c r="AK184" s="7">
        <f>SUM(Table_ExternalData_1[[#This Row],[1]:[31]])</f>
        <v>2500</v>
      </c>
    </row>
    <row r="185" spans="1:37" ht="36" hidden="1">
      <c r="A185" s="3" t="s">
        <v>1990</v>
      </c>
      <c r="B185" s="3" t="s">
        <v>434</v>
      </c>
      <c r="C185" s="3" t="s">
        <v>791</v>
      </c>
      <c r="D185" s="3" t="s">
        <v>792</v>
      </c>
      <c r="E185" s="6" t="s">
        <v>1662</v>
      </c>
      <c r="F185" s="7">
        <f>SUMIFS(GQList,GIList,Table_ExternalData_1[[#This Row],[Item_key]],GDList,Table_ExternalData_1[[#Headers],[1]])</f>
        <v>0</v>
      </c>
      <c r="G185" s="7">
        <f>SUMIFS(GQList,GIList,Table_ExternalData_1[[#This Row],[Item_key]],GDList,Table_ExternalData_1[[#Headers],[2]])</f>
        <v>0</v>
      </c>
      <c r="H185" s="7">
        <f>SUMIFS(GQList,GIList,Table_ExternalData_1[[#This Row],[Item_key]],GDList,Table_ExternalData_1[[#Headers],[3]])</f>
        <v>0</v>
      </c>
      <c r="I185" s="7">
        <f>SUMIFS(GQList,GIList,Table_ExternalData_1[[#This Row],[Item_key]],GDList,Table_ExternalData_1[[#Headers],[4]])</f>
        <v>0</v>
      </c>
      <c r="J185" s="7">
        <f>SUMIFS(GQList,GIList,Table_ExternalData_1[[#This Row],[Item_key]],GDList,Table_ExternalData_1[[#Headers],[5]])</f>
        <v>0</v>
      </c>
      <c r="K185" s="7">
        <f>SUMIFS(GQList,GIList,Table_ExternalData_1[[#This Row],[Item_key]],GDList,Table_ExternalData_1[[#Headers],[6]])</f>
        <v>0</v>
      </c>
      <c r="L185" s="7">
        <f>SUMIFS(GQList,GIList,Table_ExternalData_1[[#This Row],[Item_key]],GDList,Table_ExternalData_1[[#Headers],[7]])</f>
        <v>0</v>
      </c>
      <c r="M185" s="7">
        <f>SUMIFS(GQList,GIList,Table_ExternalData_1[[#This Row],[Item_key]],GDList,Table_ExternalData_1[[#Headers],[8]])</f>
        <v>0</v>
      </c>
      <c r="N185" s="7">
        <f>SUMIFS(GQList,GIList,Table_ExternalData_1[[#This Row],[Item_key]],GDList,Table_ExternalData_1[[#Headers],[9]])</f>
        <v>0</v>
      </c>
      <c r="O185" s="7">
        <f>SUMIFS(GQList,GIList,Table_ExternalData_1[[#This Row],[Item_key]],GDList,Table_ExternalData_1[[#Headers],[10]])</f>
        <v>0</v>
      </c>
      <c r="P185" s="7">
        <f>SUMIFS(GQList,GIList,Table_ExternalData_1[[#This Row],[Item_key]],GDList,Table_ExternalData_1[[#Headers],[11]])</f>
        <v>0</v>
      </c>
      <c r="Q185" s="7">
        <f>SUMIFS(GQList,GIList,Table_ExternalData_1[[#This Row],[Item_key]],GDList,Table_ExternalData_1[[#Headers],[12]])</f>
        <v>0</v>
      </c>
      <c r="R185" s="7">
        <f>SUMIFS(GQList,GIList,Table_ExternalData_1[[#This Row],[Item_key]],GDList,Table_ExternalData_1[[#Headers],[13]])</f>
        <v>0</v>
      </c>
      <c r="S185" s="7">
        <f>SUMIFS(GQList,GIList,Table_ExternalData_1[[#This Row],[Item_key]],GDList,Table_ExternalData_1[[#Headers],[14]])</f>
        <v>0</v>
      </c>
      <c r="T185" s="7">
        <f>SUMIFS(GQList,GIList,Table_ExternalData_1[[#This Row],[Item_key]],GDList,Table_ExternalData_1[[#Headers],[15]])</f>
        <v>0</v>
      </c>
      <c r="U185" s="7">
        <f>SUMIFS(GQList,GIList,Table_ExternalData_1[[#This Row],[Item_key]],GDList,Table_ExternalData_1[[#Headers],[16]])</f>
        <v>0</v>
      </c>
      <c r="V185" s="7">
        <f>SUMIFS(GQList,GIList,Table_ExternalData_1[[#This Row],[Item_key]],GDList,Table_ExternalData_1[[#Headers],[17]])</f>
        <v>0</v>
      </c>
      <c r="W185" s="7">
        <f>SUMIFS(GQList,GIList,Table_ExternalData_1[[#This Row],[Item_key]],GDList,Table_ExternalData_1[[#Headers],[18]])</f>
        <v>1200</v>
      </c>
      <c r="X185" s="7">
        <f>SUMIFS(GQList,GIList,Table_ExternalData_1[[#This Row],[Item_key]],GDList,Table_ExternalData_1[[#Headers],[19]])</f>
        <v>0</v>
      </c>
      <c r="Y185" s="7">
        <f>SUMIFS(GQList,GIList,Table_ExternalData_1[[#This Row],[Item_key]],GDList,Table_ExternalData_1[[#Headers],[20]])</f>
        <v>0</v>
      </c>
      <c r="Z185" s="7">
        <f>SUMIFS(GQList,GIList,Table_ExternalData_1[[#This Row],[Item_key]],GDList,Table_ExternalData_1[[#Headers],[21]])</f>
        <v>0</v>
      </c>
      <c r="AA185" s="7">
        <f>SUMIFS(GQList,GIList,Table_ExternalData_1[[#This Row],[Item_key]],GDList,Table_ExternalData_1[[#Headers],[22]])</f>
        <v>0</v>
      </c>
      <c r="AB185" s="7">
        <f>SUMIFS(GQList,GIList,Table_ExternalData_1[[#This Row],[Item_key]],GDList,Table_ExternalData_1[[#Headers],[23]])</f>
        <v>0</v>
      </c>
      <c r="AC185" s="7">
        <f>SUMIFS(GQList,GIList,Table_ExternalData_1[[#This Row],[Item_key]],GDList,Table_ExternalData_1[[#Headers],[24]])</f>
        <v>0</v>
      </c>
      <c r="AD185" s="7">
        <f>SUMIFS(GQList,GIList,Table_ExternalData_1[[#This Row],[Item_key]],GDList,Table_ExternalData_1[[#Headers],[25]])</f>
        <v>0</v>
      </c>
      <c r="AE185" s="7">
        <f>SUMIFS(GQList,GIList,Table_ExternalData_1[[#This Row],[Item_key]],GDList,Table_ExternalData_1[[#Headers],[26]])</f>
        <v>0</v>
      </c>
      <c r="AF185" s="7">
        <f>SUMIFS(GQList,GIList,Table_ExternalData_1[[#This Row],[Item_key]],GDList,Table_ExternalData_1[[#Headers],[27]])</f>
        <v>0</v>
      </c>
      <c r="AG185" s="7">
        <f>SUMIFS(GQList,GIList,Table_ExternalData_1[[#This Row],[Item_key]],GDList,Table_ExternalData_1[[#Headers],[28]])</f>
        <v>0</v>
      </c>
      <c r="AH185" s="7">
        <f>SUMIFS(GQList,GIList,Table_ExternalData_1[[#This Row],[Item_key]],GDList,Table_ExternalData_1[[#Headers],[29]])</f>
        <v>0</v>
      </c>
      <c r="AI185" s="7">
        <f>SUMIFS(GQList,GIList,Table_ExternalData_1[[#This Row],[Item_key]],GDList,Table_ExternalData_1[[#Headers],[30]])</f>
        <v>0</v>
      </c>
      <c r="AJ185" s="7">
        <f>SUMIFS(GQList,GIList,Table_ExternalData_1[[#This Row],[Item_key]],GDList,Table_ExternalData_1[[#Headers],[31]])</f>
        <v>11200</v>
      </c>
      <c r="AK185" s="7">
        <f>SUM(Table_ExternalData_1[[#This Row],[1]:[31]])</f>
        <v>12400</v>
      </c>
    </row>
    <row r="186" spans="1:37" ht="36" hidden="1">
      <c r="A186" s="3" t="s">
        <v>1990</v>
      </c>
      <c r="B186" s="3" t="s">
        <v>487</v>
      </c>
      <c r="C186" s="3" t="s">
        <v>794</v>
      </c>
      <c r="D186" s="3" t="s">
        <v>795</v>
      </c>
      <c r="E186" s="6" t="s">
        <v>1662</v>
      </c>
      <c r="F186" s="7">
        <f>SUMIFS(GQList,GIList,Table_ExternalData_1[[#This Row],[Item_key]],GDList,Table_ExternalData_1[[#Headers],[1]])</f>
        <v>0</v>
      </c>
      <c r="G186" s="7">
        <f>SUMIFS(GQList,GIList,Table_ExternalData_1[[#This Row],[Item_key]],GDList,Table_ExternalData_1[[#Headers],[2]])</f>
        <v>0</v>
      </c>
      <c r="H186" s="7">
        <f>SUMIFS(GQList,GIList,Table_ExternalData_1[[#This Row],[Item_key]],GDList,Table_ExternalData_1[[#Headers],[3]])</f>
        <v>0</v>
      </c>
      <c r="I186" s="7">
        <f>SUMIFS(GQList,GIList,Table_ExternalData_1[[#This Row],[Item_key]],GDList,Table_ExternalData_1[[#Headers],[4]])</f>
        <v>0</v>
      </c>
      <c r="J186" s="7">
        <f>SUMIFS(GQList,GIList,Table_ExternalData_1[[#This Row],[Item_key]],GDList,Table_ExternalData_1[[#Headers],[5]])</f>
        <v>0</v>
      </c>
      <c r="K186" s="7">
        <f>SUMIFS(GQList,GIList,Table_ExternalData_1[[#This Row],[Item_key]],GDList,Table_ExternalData_1[[#Headers],[6]])</f>
        <v>0</v>
      </c>
      <c r="L186" s="7">
        <f>SUMIFS(GQList,GIList,Table_ExternalData_1[[#This Row],[Item_key]],GDList,Table_ExternalData_1[[#Headers],[7]])</f>
        <v>0</v>
      </c>
      <c r="M186" s="7">
        <f>SUMIFS(GQList,GIList,Table_ExternalData_1[[#This Row],[Item_key]],GDList,Table_ExternalData_1[[#Headers],[8]])</f>
        <v>0</v>
      </c>
      <c r="N186" s="7">
        <f>SUMIFS(GQList,GIList,Table_ExternalData_1[[#This Row],[Item_key]],GDList,Table_ExternalData_1[[#Headers],[9]])</f>
        <v>0</v>
      </c>
      <c r="O186" s="7">
        <f>SUMIFS(GQList,GIList,Table_ExternalData_1[[#This Row],[Item_key]],GDList,Table_ExternalData_1[[#Headers],[10]])</f>
        <v>0</v>
      </c>
      <c r="P186" s="7">
        <f>SUMIFS(GQList,GIList,Table_ExternalData_1[[#This Row],[Item_key]],GDList,Table_ExternalData_1[[#Headers],[11]])</f>
        <v>0</v>
      </c>
      <c r="Q186" s="7">
        <f>SUMIFS(GQList,GIList,Table_ExternalData_1[[#This Row],[Item_key]],GDList,Table_ExternalData_1[[#Headers],[12]])</f>
        <v>0</v>
      </c>
      <c r="R186" s="7">
        <f>SUMIFS(GQList,GIList,Table_ExternalData_1[[#This Row],[Item_key]],GDList,Table_ExternalData_1[[#Headers],[13]])</f>
        <v>0</v>
      </c>
      <c r="S186" s="7">
        <f>SUMIFS(GQList,GIList,Table_ExternalData_1[[#This Row],[Item_key]],GDList,Table_ExternalData_1[[#Headers],[14]])</f>
        <v>0</v>
      </c>
      <c r="T186" s="7">
        <f>SUMIFS(GQList,GIList,Table_ExternalData_1[[#This Row],[Item_key]],GDList,Table_ExternalData_1[[#Headers],[15]])</f>
        <v>0</v>
      </c>
      <c r="U186" s="7">
        <f>SUMIFS(GQList,GIList,Table_ExternalData_1[[#This Row],[Item_key]],GDList,Table_ExternalData_1[[#Headers],[16]])</f>
        <v>0</v>
      </c>
      <c r="V186" s="7">
        <f>SUMIFS(GQList,GIList,Table_ExternalData_1[[#This Row],[Item_key]],GDList,Table_ExternalData_1[[#Headers],[17]])</f>
        <v>0</v>
      </c>
      <c r="W186" s="7">
        <f>SUMIFS(GQList,GIList,Table_ExternalData_1[[#This Row],[Item_key]],GDList,Table_ExternalData_1[[#Headers],[18]])</f>
        <v>0</v>
      </c>
      <c r="X186" s="7">
        <f>SUMIFS(GQList,GIList,Table_ExternalData_1[[#This Row],[Item_key]],GDList,Table_ExternalData_1[[#Headers],[19]])</f>
        <v>0</v>
      </c>
      <c r="Y186" s="7">
        <f>SUMIFS(GQList,GIList,Table_ExternalData_1[[#This Row],[Item_key]],GDList,Table_ExternalData_1[[#Headers],[20]])</f>
        <v>0</v>
      </c>
      <c r="Z186" s="7">
        <f>SUMIFS(GQList,GIList,Table_ExternalData_1[[#This Row],[Item_key]],GDList,Table_ExternalData_1[[#Headers],[21]])</f>
        <v>0</v>
      </c>
      <c r="AA186" s="7">
        <f>SUMIFS(GQList,GIList,Table_ExternalData_1[[#This Row],[Item_key]],GDList,Table_ExternalData_1[[#Headers],[22]])</f>
        <v>4000</v>
      </c>
      <c r="AB186" s="7">
        <f>SUMIFS(GQList,GIList,Table_ExternalData_1[[#This Row],[Item_key]],GDList,Table_ExternalData_1[[#Headers],[23]])</f>
        <v>0</v>
      </c>
      <c r="AC186" s="7">
        <f>SUMIFS(GQList,GIList,Table_ExternalData_1[[#This Row],[Item_key]],GDList,Table_ExternalData_1[[#Headers],[24]])</f>
        <v>0</v>
      </c>
      <c r="AD186" s="7">
        <f>SUMIFS(GQList,GIList,Table_ExternalData_1[[#This Row],[Item_key]],GDList,Table_ExternalData_1[[#Headers],[25]])</f>
        <v>3000</v>
      </c>
      <c r="AE186" s="7">
        <f>SUMIFS(GQList,GIList,Table_ExternalData_1[[#This Row],[Item_key]],GDList,Table_ExternalData_1[[#Headers],[26]])</f>
        <v>3000</v>
      </c>
      <c r="AF186" s="7">
        <f>SUMIFS(GQList,GIList,Table_ExternalData_1[[#This Row],[Item_key]],GDList,Table_ExternalData_1[[#Headers],[27]])</f>
        <v>2500</v>
      </c>
      <c r="AG186" s="7">
        <f>SUMIFS(GQList,GIList,Table_ExternalData_1[[#This Row],[Item_key]],GDList,Table_ExternalData_1[[#Headers],[28]])</f>
        <v>0</v>
      </c>
      <c r="AH186" s="7">
        <f>SUMIFS(GQList,GIList,Table_ExternalData_1[[#This Row],[Item_key]],GDList,Table_ExternalData_1[[#Headers],[29]])</f>
        <v>0</v>
      </c>
      <c r="AI186" s="7">
        <f>SUMIFS(GQList,GIList,Table_ExternalData_1[[#This Row],[Item_key]],GDList,Table_ExternalData_1[[#Headers],[30]])</f>
        <v>0</v>
      </c>
      <c r="AJ186" s="7">
        <f>SUMIFS(GQList,GIList,Table_ExternalData_1[[#This Row],[Item_key]],GDList,Table_ExternalData_1[[#Headers],[31]])</f>
        <v>13600</v>
      </c>
      <c r="AK186" s="7">
        <f>SUM(Table_ExternalData_1[[#This Row],[1]:[31]])</f>
        <v>26100</v>
      </c>
    </row>
    <row r="187" spans="1:37" hidden="1">
      <c r="A187" s="3" t="s">
        <v>798</v>
      </c>
      <c r="B187" s="3" t="s">
        <v>199</v>
      </c>
      <c r="C187" s="3" t="s">
        <v>799</v>
      </c>
      <c r="D187" s="3" t="s">
        <v>800</v>
      </c>
      <c r="E187" s="6" t="s">
        <v>1662</v>
      </c>
      <c r="F187" s="7">
        <f>SUMIFS(GQList,GIList,Table_ExternalData_1[[#This Row],[Item_key]],GDList,Table_ExternalData_1[[#Headers],[1]])</f>
        <v>0</v>
      </c>
      <c r="G187" s="7">
        <f>SUMIFS(GQList,GIList,Table_ExternalData_1[[#This Row],[Item_key]],GDList,Table_ExternalData_1[[#Headers],[2]])</f>
        <v>0</v>
      </c>
      <c r="H187" s="7">
        <f>SUMIFS(GQList,GIList,Table_ExternalData_1[[#This Row],[Item_key]],GDList,Table_ExternalData_1[[#Headers],[3]])</f>
        <v>0</v>
      </c>
      <c r="I187" s="7">
        <f>SUMIFS(GQList,GIList,Table_ExternalData_1[[#This Row],[Item_key]],GDList,Table_ExternalData_1[[#Headers],[4]])</f>
        <v>0</v>
      </c>
      <c r="J187" s="7">
        <f>SUMIFS(GQList,GIList,Table_ExternalData_1[[#This Row],[Item_key]],GDList,Table_ExternalData_1[[#Headers],[5]])</f>
        <v>0</v>
      </c>
      <c r="K187" s="7">
        <f>SUMIFS(GQList,GIList,Table_ExternalData_1[[#This Row],[Item_key]],GDList,Table_ExternalData_1[[#Headers],[6]])</f>
        <v>0</v>
      </c>
      <c r="L187" s="7">
        <f>SUMIFS(GQList,GIList,Table_ExternalData_1[[#This Row],[Item_key]],GDList,Table_ExternalData_1[[#Headers],[7]])</f>
        <v>0</v>
      </c>
      <c r="M187" s="7">
        <f>SUMIFS(GQList,GIList,Table_ExternalData_1[[#This Row],[Item_key]],GDList,Table_ExternalData_1[[#Headers],[8]])</f>
        <v>0</v>
      </c>
      <c r="N187" s="7">
        <f>SUMIFS(GQList,GIList,Table_ExternalData_1[[#This Row],[Item_key]],GDList,Table_ExternalData_1[[#Headers],[9]])</f>
        <v>200</v>
      </c>
      <c r="O187" s="7">
        <f>SUMIFS(GQList,GIList,Table_ExternalData_1[[#This Row],[Item_key]],GDList,Table_ExternalData_1[[#Headers],[10]])</f>
        <v>0</v>
      </c>
      <c r="P187" s="7">
        <f>SUMIFS(GQList,GIList,Table_ExternalData_1[[#This Row],[Item_key]],GDList,Table_ExternalData_1[[#Headers],[11]])</f>
        <v>0</v>
      </c>
      <c r="Q187" s="7">
        <f>SUMIFS(GQList,GIList,Table_ExternalData_1[[#This Row],[Item_key]],GDList,Table_ExternalData_1[[#Headers],[12]])</f>
        <v>0</v>
      </c>
      <c r="R187" s="7">
        <f>SUMIFS(GQList,GIList,Table_ExternalData_1[[#This Row],[Item_key]],GDList,Table_ExternalData_1[[#Headers],[13]])</f>
        <v>0</v>
      </c>
      <c r="S187" s="7">
        <f>SUMIFS(GQList,GIList,Table_ExternalData_1[[#This Row],[Item_key]],GDList,Table_ExternalData_1[[#Headers],[14]])</f>
        <v>215</v>
      </c>
      <c r="T187" s="7">
        <f>SUMIFS(GQList,GIList,Table_ExternalData_1[[#This Row],[Item_key]],GDList,Table_ExternalData_1[[#Headers],[15]])</f>
        <v>0</v>
      </c>
      <c r="U187" s="7">
        <f>SUMIFS(GQList,GIList,Table_ExternalData_1[[#This Row],[Item_key]],GDList,Table_ExternalData_1[[#Headers],[16]])</f>
        <v>200</v>
      </c>
      <c r="V187" s="7">
        <f>SUMIFS(GQList,GIList,Table_ExternalData_1[[#This Row],[Item_key]],GDList,Table_ExternalData_1[[#Headers],[17]])</f>
        <v>200</v>
      </c>
      <c r="W187" s="7">
        <f>SUMIFS(GQList,GIList,Table_ExternalData_1[[#This Row],[Item_key]],GDList,Table_ExternalData_1[[#Headers],[18]])</f>
        <v>0</v>
      </c>
      <c r="X187" s="7">
        <f>SUMIFS(GQList,GIList,Table_ExternalData_1[[#This Row],[Item_key]],GDList,Table_ExternalData_1[[#Headers],[19]])</f>
        <v>0</v>
      </c>
      <c r="Y187" s="7">
        <f>SUMIFS(GQList,GIList,Table_ExternalData_1[[#This Row],[Item_key]],GDList,Table_ExternalData_1[[#Headers],[20]])</f>
        <v>0</v>
      </c>
      <c r="Z187" s="7">
        <f>SUMIFS(GQList,GIList,Table_ExternalData_1[[#This Row],[Item_key]],GDList,Table_ExternalData_1[[#Headers],[21]])</f>
        <v>0</v>
      </c>
      <c r="AA187" s="7">
        <f>SUMIFS(GQList,GIList,Table_ExternalData_1[[#This Row],[Item_key]],GDList,Table_ExternalData_1[[#Headers],[22]])</f>
        <v>0</v>
      </c>
      <c r="AB187" s="7">
        <f>SUMIFS(GQList,GIList,Table_ExternalData_1[[#This Row],[Item_key]],GDList,Table_ExternalData_1[[#Headers],[23]])</f>
        <v>0</v>
      </c>
      <c r="AC187" s="7">
        <f>SUMIFS(GQList,GIList,Table_ExternalData_1[[#This Row],[Item_key]],GDList,Table_ExternalData_1[[#Headers],[24]])</f>
        <v>0</v>
      </c>
      <c r="AD187" s="7">
        <f>SUMIFS(GQList,GIList,Table_ExternalData_1[[#This Row],[Item_key]],GDList,Table_ExternalData_1[[#Headers],[25]])</f>
        <v>0</v>
      </c>
      <c r="AE187" s="7">
        <f>SUMIFS(GQList,GIList,Table_ExternalData_1[[#This Row],[Item_key]],GDList,Table_ExternalData_1[[#Headers],[26]])</f>
        <v>0</v>
      </c>
      <c r="AF187" s="7">
        <f>SUMIFS(GQList,GIList,Table_ExternalData_1[[#This Row],[Item_key]],GDList,Table_ExternalData_1[[#Headers],[27]])</f>
        <v>0</v>
      </c>
      <c r="AG187" s="7">
        <f>SUMIFS(GQList,GIList,Table_ExternalData_1[[#This Row],[Item_key]],GDList,Table_ExternalData_1[[#Headers],[28]])</f>
        <v>0</v>
      </c>
      <c r="AH187" s="7">
        <f>SUMIFS(GQList,GIList,Table_ExternalData_1[[#This Row],[Item_key]],GDList,Table_ExternalData_1[[#Headers],[29]])</f>
        <v>0</v>
      </c>
      <c r="AI187" s="7">
        <f>SUMIFS(GQList,GIList,Table_ExternalData_1[[#This Row],[Item_key]],GDList,Table_ExternalData_1[[#Headers],[30]])</f>
        <v>0</v>
      </c>
      <c r="AJ187" s="7">
        <f>SUMIFS(GQList,GIList,Table_ExternalData_1[[#This Row],[Item_key]],GDList,Table_ExternalData_1[[#Headers],[31]])</f>
        <v>51</v>
      </c>
      <c r="AK187" s="7">
        <f>SUM(Table_ExternalData_1[[#This Row],[1]:[31]])</f>
        <v>866</v>
      </c>
    </row>
    <row r="188" spans="1:37" hidden="1">
      <c r="A188" s="3" t="s">
        <v>798</v>
      </c>
      <c r="B188" s="3" t="s">
        <v>88</v>
      </c>
      <c r="C188" s="3" t="s">
        <v>801</v>
      </c>
      <c r="D188" s="3" t="s">
        <v>802</v>
      </c>
      <c r="E188" s="6" t="s">
        <v>1662</v>
      </c>
      <c r="F188" s="7">
        <f>SUMIFS(GQList,GIList,Table_ExternalData_1[[#This Row],[Item_key]],GDList,Table_ExternalData_1[[#Headers],[1]])</f>
        <v>0</v>
      </c>
      <c r="G188" s="7">
        <f>SUMIFS(GQList,GIList,Table_ExternalData_1[[#This Row],[Item_key]],GDList,Table_ExternalData_1[[#Headers],[2]])</f>
        <v>0</v>
      </c>
      <c r="H188" s="7">
        <f>SUMIFS(GQList,GIList,Table_ExternalData_1[[#This Row],[Item_key]],GDList,Table_ExternalData_1[[#Headers],[3]])</f>
        <v>0</v>
      </c>
      <c r="I188" s="7">
        <f>SUMIFS(GQList,GIList,Table_ExternalData_1[[#This Row],[Item_key]],GDList,Table_ExternalData_1[[#Headers],[4]])</f>
        <v>150</v>
      </c>
      <c r="J188" s="7">
        <f>SUMIFS(GQList,GIList,Table_ExternalData_1[[#This Row],[Item_key]],GDList,Table_ExternalData_1[[#Headers],[5]])</f>
        <v>0</v>
      </c>
      <c r="K188" s="7">
        <f>SUMIFS(GQList,GIList,Table_ExternalData_1[[#This Row],[Item_key]],GDList,Table_ExternalData_1[[#Headers],[6]])</f>
        <v>0</v>
      </c>
      <c r="L188" s="7">
        <f>SUMIFS(GQList,GIList,Table_ExternalData_1[[#This Row],[Item_key]],GDList,Table_ExternalData_1[[#Headers],[7]])</f>
        <v>0</v>
      </c>
      <c r="M188" s="7">
        <f>SUMIFS(GQList,GIList,Table_ExternalData_1[[#This Row],[Item_key]],GDList,Table_ExternalData_1[[#Headers],[8]])</f>
        <v>0</v>
      </c>
      <c r="N188" s="7">
        <f>SUMIFS(GQList,GIList,Table_ExternalData_1[[#This Row],[Item_key]],GDList,Table_ExternalData_1[[#Headers],[9]])</f>
        <v>0</v>
      </c>
      <c r="O188" s="7">
        <f>SUMIFS(GQList,GIList,Table_ExternalData_1[[#This Row],[Item_key]],GDList,Table_ExternalData_1[[#Headers],[10]])</f>
        <v>0</v>
      </c>
      <c r="P188" s="7">
        <f>SUMIFS(GQList,GIList,Table_ExternalData_1[[#This Row],[Item_key]],GDList,Table_ExternalData_1[[#Headers],[11]])</f>
        <v>0</v>
      </c>
      <c r="Q188" s="7">
        <f>SUMIFS(GQList,GIList,Table_ExternalData_1[[#This Row],[Item_key]],GDList,Table_ExternalData_1[[#Headers],[12]])</f>
        <v>0</v>
      </c>
      <c r="R188" s="7">
        <f>SUMIFS(GQList,GIList,Table_ExternalData_1[[#This Row],[Item_key]],GDList,Table_ExternalData_1[[#Headers],[13]])</f>
        <v>0</v>
      </c>
      <c r="S188" s="7">
        <f>SUMIFS(GQList,GIList,Table_ExternalData_1[[#This Row],[Item_key]],GDList,Table_ExternalData_1[[#Headers],[14]])</f>
        <v>-150</v>
      </c>
      <c r="T188" s="7">
        <f>SUMIFS(GQList,GIList,Table_ExternalData_1[[#This Row],[Item_key]],GDList,Table_ExternalData_1[[#Headers],[15]])</f>
        <v>0</v>
      </c>
      <c r="U188" s="7">
        <f>SUMIFS(GQList,GIList,Table_ExternalData_1[[#This Row],[Item_key]],GDList,Table_ExternalData_1[[#Headers],[16]])</f>
        <v>0</v>
      </c>
      <c r="V188" s="7">
        <f>SUMIFS(GQList,GIList,Table_ExternalData_1[[#This Row],[Item_key]],GDList,Table_ExternalData_1[[#Headers],[17]])</f>
        <v>140</v>
      </c>
      <c r="W188" s="7">
        <f>SUMIFS(GQList,GIList,Table_ExternalData_1[[#This Row],[Item_key]],GDList,Table_ExternalData_1[[#Headers],[18]])</f>
        <v>0</v>
      </c>
      <c r="X188" s="7">
        <f>SUMIFS(GQList,GIList,Table_ExternalData_1[[#This Row],[Item_key]],GDList,Table_ExternalData_1[[#Headers],[19]])</f>
        <v>0</v>
      </c>
      <c r="Y188" s="7">
        <f>SUMIFS(GQList,GIList,Table_ExternalData_1[[#This Row],[Item_key]],GDList,Table_ExternalData_1[[#Headers],[20]])</f>
        <v>0</v>
      </c>
      <c r="Z188" s="7">
        <f>SUMIFS(GQList,GIList,Table_ExternalData_1[[#This Row],[Item_key]],GDList,Table_ExternalData_1[[#Headers],[21]])</f>
        <v>0</v>
      </c>
      <c r="AA188" s="7">
        <f>SUMIFS(GQList,GIList,Table_ExternalData_1[[#This Row],[Item_key]],GDList,Table_ExternalData_1[[#Headers],[22]])</f>
        <v>350</v>
      </c>
      <c r="AB188" s="7">
        <f>SUMIFS(GQList,GIList,Table_ExternalData_1[[#This Row],[Item_key]],GDList,Table_ExternalData_1[[#Headers],[23]])</f>
        <v>0</v>
      </c>
      <c r="AC188" s="7">
        <f>SUMIFS(GQList,GIList,Table_ExternalData_1[[#This Row],[Item_key]],GDList,Table_ExternalData_1[[#Headers],[24]])</f>
        <v>0</v>
      </c>
      <c r="AD188" s="7">
        <f>SUMIFS(GQList,GIList,Table_ExternalData_1[[#This Row],[Item_key]],GDList,Table_ExternalData_1[[#Headers],[25]])</f>
        <v>0</v>
      </c>
      <c r="AE188" s="7">
        <f>SUMIFS(GQList,GIList,Table_ExternalData_1[[#This Row],[Item_key]],GDList,Table_ExternalData_1[[#Headers],[26]])</f>
        <v>0</v>
      </c>
      <c r="AF188" s="7">
        <f>SUMIFS(GQList,GIList,Table_ExternalData_1[[#This Row],[Item_key]],GDList,Table_ExternalData_1[[#Headers],[27]])</f>
        <v>0</v>
      </c>
      <c r="AG188" s="7">
        <f>SUMIFS(GQList,GIList,Table_ExternalData_1[[#This Row],[Item_key]],GDList,Table_ExternalData_1[[#Headers],[28]])</f>
        <v>0</v>
      </c>
      <c r="AH188" s="7">
        <f>SUMIFS(GQList,GIList,Table_ExternalData_1[[#This Row],[Item_key]],GDList,Table_ExternalData_1[[#Headers],[29]])</f>
        <v>0</v>
      </c>
      <c r="AI188" s="7">
        <f>SUMIFS(GQList,GIList,Table_ExternalData_1[[#This Row],[Item_key]],GDList,Table_ExternalData_1[[#Headers],[30]])</f>
        <v>0</v>
      </c>
      <c r="AJ188" s="7">
        <f>SUMIFS(GQList,GIList,Table_ExternalData_1[[#This Row],[Item_key]],GDList,Table_ExternalData_1[[#Headers],[31]])</f>
        <v>0</v>
      </c>
      <c r="AK188" s="7">
        <f>SUM(Table_ExternalData_1[[#This Row],[1]:[31]])</f>
        <v>490</v>
      </c>
    </row>
    <row r="189" spans="1:37" hidden="1">
      <c r="A189" s="3" t="s">
        <v>798</v>
      </c>
      <c r="B189" s="3" t="s">
        <v>88</v>
      </c>
      <c r="C189" s="3" t="s">
        <v>801</v>
      </c>
      <c r="D189" s="3" t="s">
        <v>802</v>
      </c>
      <c r="E189" s="6" t="s">
        <v>1663</v>
      </c>
      <c r="F189" s="7">
        <f>SUMIFS(GQList,GIList,Table_ExternalData_1[[#This Row],[Item_key]],GDList,Table_ExternalData_1[[#Headers],[1]])</f>
        <v>0</v>
      </c>
      <c r="G189" s="7">
        <f>SUMIFS(GQList,GIList,Table_ExternalData_1[[#This Row],[Item_key]],GDList,Table_ExternalData_1[[#Headers],[2]])</f>
        <v>0</v>
      </c>
      <c r="H189" s="7">
        <f>SUMIFS(GQList,GIList,Table_ExternalData_1[[#This Row],[Item_key]],GDList,Table_ExternalData_1[[#Headers],[3]])</f>
        <v>0</v>
      </c>
      <c r="I189" s="7">
        <f>SUMIFS(GQList,GIList,Table_ExternalData_1[[#This Row],[Item_key]],GDList,Table_ExternalData_1[[#Headers],[4]])</f>
        <v>150</v>
      </c>
      <c r="J189" s="7">
        <f>SUMIFS(GQList,GIList,Table_ExternalData_1[[#This Row],[Item_key]],GDList,Table_ExternalData_1[[#Headers],[5]])</f>
        <v>0</v>
      </c>
      <c r="K189" s="7">
        <f>SUMIFS(GQList,GIList,Table_ExternalData_1[[#This Row],[Item_key]],GDList,Table_ExternalData_1[[#Headers],[6]])</f>
        <v>0</v>
      </c>
      <c r="L189" s="7">
        <f>SUMIFS(GQList,GIList,Table_ExternalData_1[[#This Row],[Item_key]],GDList,Table_ExternalData_1[[#Headers],[7]])</f>
        <v>0</v>
      </c>
      <c r="M189" s="7">
        <f>SUMIFS(GQList,GIList,Table_ExternalData_1[[#This Row],[Item_key]],GDList,Table_ExternalData_1[[#Headers],[8]])</f>
        <v>0</v>
      </c>
      <c r="N189" s="7">
        <f>SUMIFS(GQList,GIList,Table_ExternalData_1[[#This Row],[Item_key]],GDList,Table_ExternalData_1[[#Headers],[9]])</f>
        <v>0</v>
      </c>
      <c r="O189" s="7">
        <f>SUMIFS(GQList,GIList,Table_ExternalData_1[[#This Row],[Item_key]],GDList,Table_ExternalData_1[[#Headers],[10]])</f>
        <v>0</v>
      </c>
      <c r="P189" s="7">
        <f>SUMIFS(GQList,GIList,Table_ExternalData_1[[#This Row],[Item_key]],GDList,Table_ExternalData_1[[#Headers],[11]])</f>
        <v>0</v>
      </c>
      <c r="Q189" s="7">
        <f>SUMIFS(GQList,GIList,Table_ExternalData_1[[#This Row],[Item_key]],GDList,Table_ExternalData_1[[#Headers],[12]])</f>
        <v>0</v>
      </c>
      <c r="R189" s="7">
        <f>SUMIFS(GQList,GIList,Table_ExternalData_1[[#This Row],[Item_key]],GDList,Table_ExternalData_1[[#Headers],[13]])</f>
        <v>0</v>
      </c>
      <c r="S189" s="7">
        <f>SUMIFS(GQList,GIList,Table_ExternalData_1[[#This Row],[Item_key]],GDList,Table_ExternalData_1[[#Headers],[14]])</f>
        <v>-150</v>
      </c>
      <c r="T189" s="7">
        <f>SUMIFS(GQList,GIList,Table_ExternalData_1[[#This Row],[Item_key]],GDList,Table_ExternalData_1[[#Headers],[15]])</f>
        <v>0</v>
      </c>
      <c r="U189" s="7">
        <f>SUMIFS(GQList,GIList,Table_ExternalData_1[[#This Row],[Item_key]],GDList,Table_ExternalData_1[[#Headers],[16]])</f>
        <v>0</v>
      </c>
      <c r="V189" s="7">
        <f>SUMIFS(GQList,GIList,Table_ExternalData_1[[#This Row],[Item_key]],GDList,Table_ExternalData_1[[#Headers],[17]])</f>
        <v>140</v>
      </c>
      <c r="W189" s="7">
        <f>SUMIFS(GQList,GIList,Table_ExternalData_1[[#This Row],[Item_key]],GDList,Table_ExternalData_1[[#Headers],[18]])</f>
        <v>0</v>
      </c>
      <c r="X189" s="7">
        <f>SUMIFS(GQList,GIList,Table_ExternalData_1[[#This Row],[Item_key]],GDList,Table_ExternalData_1[[#Headers],[19]])</f>
        <v>0</v>
      </c>
      <c r="Y189" s="7">
        <f>SUMIFS(GQList,GIList,Table_ExternalData_1[[#This Row],[Item_key]],GDList,Table_ExternalData_1[[#Headers],[20]])</f>
        <v>0</v>
      </c>
      <c r="Z189" s="7">
        <f>SUMIFS(GQList,GIList,Table_ExternalData_1[[#This Row],[Item_key]],GDList,Table_ExternalData_1[[#Headers],[21]])</f>
        <v>0</v>
      </c>
      <c r="AA189" s="7">
        <f>SUMIFS(GQList,GIList,Table_ExternalData_1[[#This Row],[Item_key]],GDList,Table_ExternalData_1[[#Headers],[22]])</f>
        <v>350</v>
      </c>
      <c r="AB189" s="7">
        <f>SUMIFS(GQList,GIList,Table_ExternalData_1[[#This Row],[Item_key]],GDList,Table_ExternalData_1[[#Headers],[23]])</f>
        <v>0</v>
      </c>
      <c r="AC189" s="7">
        <f>SUMIFS(GQList,GIList,Table_ExternalData_1[[#This Row],[Item_key]],GDList,Table_ExternalData_1[[#Headers],[24]])</f>
        <v>0</v>
      </c>
      <c r="AD189" s="7">
        <f>SUMIFS(GQList,GIList,Table_ExternalData_1[[#This Row],[Item_key]],GDList,Table_ExternalData_1[[#Headers],[25]])</f>
        <v>0</v>
      </c>
      <c r="AE189" s="7">
        <f>SUMIFS(GQList,GIList,Table_ExternalData_1[[#This Row],[Item_key]],GDList,Table_ExternalData_1[[#Headers],[26]])</f>
        <v>0</v>
      </c>
      <c r="AF189" s="7">
        <f>SUMIFS(GQList,GIList,Table_ExternalData_1[[#This Row],[Item_key]],GDList,Table_ExternalData_1[[#Headers],[27]])</f>
        <v>0</v>
      </c>
      <c r="AG189" s="7">
        <f>SUMIFS(GQList,GIList,Table_ExternalData_1[[#This Row],[Item_key]],GDList,Table_ExternalData_1[[#Headers],[28]])</f>
        <v>0</v>
      </c>
      <c r="AH189" s="7">
        <f>SUMIFS(GQList,GIList,Table_ExternalData_1[[#This Row],[Item_key]],GDList,Table_ExternalData_1[[#Headers],[29]])</f>
        <v>0</v>
      </c>
      <c r="AI189" s="7">
        <f>SUMIFS(GQList,GIList,Table_ExternalData_1[[#This Row],[Item_key]],GDList,Table_ExternalData_1[[#Headers],[30]])</f>
        <v>0</v>
      </c>
      <c r="AJ189" s="7">
        <f>SUMIFS(GQList,GIList,Table_ExternalData_1[[#This Row],[Item_key]],GDList,Table_ExternalData_1[[#Headers],[31]])</f>
        <v>0</v>
      </c>
      <c r="AK189" s="7">
        <f>SUM(Table_ExternalData_1[[#This Row],[1]:[31]])</f>
        <v>490</v>
      </c>
    </row>
    <row r="190" spans="1:37" hidden="1">
      <c r="A190" s="3" t="s">
        <v>798</v>
      </c>
      <c r="B190" s="3" t="s">
        <v>332</v>
      </c>
      <c r="C190" s="3" t="s">
        <v>803</v>
      </c>
      <c r="D190" s="3" t="s">
        <v>804</v>
      </c>
      <c r="E190" s="6" t="s">
        <v>1662</v>
      </c>
      <c r="F190" s="7">
        <f>SUMIFS(GQList,GIList,Table_ExternalData_1[[#This Row],[Item_key]],GDList,Table_ExternalData_1[[#Headers],[1]])</f>
        <v>0</v>
      </c>
      <c r="G190" s="7">
        <f>SUMIFS(GQList,GIList,Table_ExternalData_1[[#This Row],[Item_key]],GDList,Table_ExternalData_1[[#Headers],[2]])</f>
        <v>0</v>
      </c>
      <c r="H190" s="7">
        <f>SUMIFS(GQList,GIList,Table_ExternalData_1[[#This Row],[Item_key]],GDList,Table_ExternalData_1[[#Headers],[3]])</f>
        <v>0</v>
      </c>
      <c r="I190" s="7">
        <f>SUMIFS(GQList,GIList,Table_ExternalData_1[[#This Row],[Item_key]],GDList,Table_ExternalData_1[[#Headers],[4]])</f>
        <v>0</v>
      </c>
      <c r="J190" s="7">
        <f>SUMIFS(GQList,GIList,Table_ExternalData_1[[#This Row],[Item_key]],GDList,Table_ExternalData_1[[#Headers],[5]])</f>
        <v>0</v>
      </c>
      <c r="K190" s="7">
        <f>SUMIFS(GQList,GIList,Table_ExternalData_1[[#This Row],[Item_key]],GDList,Table_ExternalData_1[[#Headers],[6]])</f>
        <v>0</v>
      </c>
      <c r="L190" s="7">
        <f>SUMIFS(GQList,GIList,Table_ExternalData_1[[#This Row],[Item_key]],GDList,Table_ExternalData_1[[#Headers],[7]])</f>
        <v>0</v>
      </c>
      <c r="M190" s="7">
        <f>SUMIFS(GQList,GIList,Table_ExternalData_1[[#This Row],[Item_key]],GDList,Table_ExternalData_1[[#Headers],[8]])</f>
        <v>0</v>
      </c>
      <c r="N190" s="7">
        <f>SUMIFS(GQList,GIList,Table_ExternalData_1[[#This Row],[Item_key]],GDList,Table_ExternalData_1[[#Headers],[9]])</f>
        <v>0</v>
      </c>
      <c r="O190" s="7">
        <f>SUMIFS(GQList,GIList,Table_ExternalData_1[[#This Row],[Item_key]],GDList,Table_ExternalData_1[[#Headers],[10]])</f>
        <v>0</v>
      </c>
      <c r="P190" s="7">
        <f>SUMIFS(GQList,GIList,Table_ExternalData_1[[#This Row],[Item_key]],GDList,Table_ExternalData_1[[#Headers],[11]])</f>
        <v>0</v>
      </c>
      <c r="Q190" s="7">
        <f>SUMIFS(GQList,GIList,Table_ExternalData_1[[#This Row],[Item_key]],GDList,Table_ExternalData_1[[#Headers],[12]])</f>
        <v>0</v>
      </c>
      <c r="R190" s="7">
        <f>SUMIFS(GQList,GIList,Table_ExternalData_1[[#This Row],[Item_key]],GDList,Table_ExternalData_1[[#Headers],[13]])</f>
        <v>0</v>
      </c>
      <c r="S190" s="7">
        <f>SUMIFS(GQList,GIList,Table_ExternalData_1[[#This Row],[Item_key]],GDList,Table_ExternalData_1[[#Headers],[14]])</f>
        <v>150</v>
      </c>
      <c r="T190" s="7">
        <f>SUMIFS(GQList,GIList,Table_ExternalData_1[[#This Row],[Item_key]],GDList,Table_ExternalData_1[[#Headers],[15]])</f>
        <v>0</v>
      </c>
      <c r="U190" s="7">
        <f>SUMIFS(GQList,GIList,Table_ExternalData_1[[#This Row],[Item_key]],GDList,Table_ExternalData_1[[#Headers],[16]])</f>
        <v>0</v>
      </c>
      <c r="V190" s="7">
        <f>SUMIFS(GQList,GIList,Table_ExternalData_1[[#This Row],[Item_key]],GDList,Table_ExternalData_1[[#Headers],[17]])</f>
        <v>0</v>
      </c>
      <c r="W190" s="7">
        <f>SUMIFS(GQList,GIList,Table_ExternalData_1[[#This Row],[Item_key]],GDList,Table_ExternalData_1[[#Headers],[18]])</f>
        <v>0</v>
      </c>
      <c r="X190" s="7">
        <f>SUMIFS(GQList,GIList,Table_ExternalData_1[[#This Row],[Item_key]],GDList,Table_ExternalData_1[[#Headers],[19]])</f>
        <v>0</v>
      </c>
      <c r="Y190" s="7">
        <f>SUMIFS(GQList,GIList,Table_ExternalData_1[[#This Row],[Item_key]],GDList,Table_ExternalData_1[[#Headers],[20]])</f>
        <v>0</v>
      </c>
      <c r="Z190" s="7">
        <f>SUMIFS(GQList,GIList,Table_ExternalData_1[[#This Row],[Item_key]],GDList,Table_ExternalData_1[[#Headers],[21]])</f>
        <v>0</v>
      </c>
      <c r="AA190" s="7">
        <f>SUMIFS(GQList,GIList,Table_ExternalData_1[[#This Row],[Item_key]],GDList,Table_ExternalData_1[[#Headers],[22]])</f>
        <v>0</v>
      </c>
      <c r="AB190" s="7">
        <f>SUMIFS(GQList,GIList,Table_ExternalData_1[[#This Row],[Item_key]],GDList,Table_ExternalData_1[[#Headers],[23]])</f>
        <v>0</v>
      </c>
      <c r="AC190" s="7">
        <f>SUMIFS(GQList,GIList,Table_ExternalData_1[[#This Row],[Item_key]],GDList,Table_ExternalData_1[[#Headers],[24]])</f>
        <v>0</v>
      </c>
      <c r="AD190" s="7">
        <f>SUMIFS(GQList,GIList,Table_ExternalData_1[[#This Row],[Item_key]],GDList,Table_ExternalData_1[[#Headers],[25]])</f>
        <v>0</v>
      </c>
      <c r="AE190" s="7">
        <f>SUMIFS(GQList,GIList,Table_ExternalData_1[[#This Row],[Item_key]],GDList,Table_ExternalData_1[[#Headers],[26]])</f>
        <v>0</v>
      </c>
      <c r="AF190" s="7">
        <f>SUMIFS(GQList,GIList,Table_ExternalData_1[[#This Row],[Item_key]],GDList,Table_ExternalData_1[[#Headers],[27]])</f>
        <v>0</v>
      </c>
      <c r="AG190" s="7">
        <f>SUMIFS(GQList,GIList,Table_ExternalData_1[[#This Row],[Item_key]],GDList,Table_ExternalData_1[[#Headers],[28]])</f>
        <v>0</v>
      </c>
      <c r="AH190" s="7">
        <f>SUMIFS(GQList,GIList,Table_ExternalData_1[[#This Row],[Item_key]],GDList,Table_ExternalData_1[[#Headers],[29]])</f>
        <v>0</v>
      </c>
      <c r="AI190" s="7">
        <f>SUMIFS(GQList,GIList,Table_ExternalData_1[[#This Row],[Item_key]],GDList,Table_ExternalData_1[[#Headers],[30]])</f>
        <v>0</v>
      </c>
      <c r="AJ190" s="7">
        <f>SUMIFS(GQList,GIList,Table_ExternalData_1[[#This Row],[Item_key]],GDList,Table_ExternalData_1[[#Headers],[31]])</f>
        <v>0</v>
      </c>
      <c r="AK190" s="7">
        <f>SUM(Table_ExternalData_1[[#This Row],[1]:[31]])</f>
        <v>150</v>
      </c>
    </row>
    <row r="191" spans="1:37" ht="24" hidden="1">
      <c r="A191" s="3" t="s">
        <v>798</v>
      </c>
      <c r="B191" s="3" t="s">
        <v>333</v>
      </c>
      <c r="C191" s="3" t="s">
        <v>805</v>
      </c>
      <c r="D191" s="3" t="s">
        <v>806</v>
      </c>
      <c r="E191" s="6" t="s">
        <v>1662</v>
      </c>
      <c r="F191" s="7">
        <f>SUMIFS(GQList,GIList,Table_ExternalData_1[[#This Row],[Item_key]],GDList,Table_ExternalData_1[[#Headers],[1]])</f>
        <v>0</v>
      </c>
      <c r="G191" s="7">
        <f>SUMIFS(GQList,GIList,Table_ExternalData_1[[#This Row],[Item_key]],GDList,Table_ExternalData_1[[#Headers],[2]])</f>
        <v>0</v>
      </c>
      <c r="H191" s="7">
        <f>SUMIFS(GQList,GIList,Table_ExternalData_1[[#This Row],[Item_key]],GDList,Table_ExternalData_1[[#Headers],[3]])</f>
        <v>0</v>
      </c>
      <c r="I191" s="7">
        <f>SUMIFS(GQList,GIList,Table_ExternalData_1[[#This Row],[Item_key]],GDList,Table_ExternalData_1[[#Headers],[4]])</f>
        <v>0</v>
      </c>
      <c r="J191" s="7">
        <f>SUMIFS(GQList,GIList,Table_ExternalData_1[[#This Row],[Item_key]],GDList,Table_ExternalData_1[[#Headers],[5]])</f>
        <v>0</v>
      </c>
      <c r="K191" s="7">
        <f>SUMIFS(GQList,GIList,Table_ExternalData_1[[#This Row],[Item_key]],GDList,Table_ExternalData_1[[#Headers],[6]])</f>
        <v>0</v>
      </c>
      <c r="L191" s="7">
        <f>SUMIFS(GQList,GIList,Table_ExternalData_1[[#This Row],[Item_key]],GDList,Table_ExternalData_1[[#Headers],[7]])</f>
        <v>0</v>
      </c>
      <c r="M191" s="7">
        <f>SUMIFS(GQList,GIList,Table_ExternalData_1[[#This Row],[Item_key]],GDList,Table_ExternalData_1[[#Headers],[8]])</f>
        <v>0</v>
      </c>
      <c r="N191" s="7">
        <f>SUMIFS(GQList,GIList,Table_ExternalData_1[[#This Row],[Item_key]],GDList,Table_ExternalData_1[[#Headers],[9]])</f>
        <v>0</v>
      </c>
      <c r="O191" s="7">
        <f>SUMIFS(GQList,GIList,Table_ExternalData_1[[#This Row],[Item_key]],GDList,Table_ExternalData_1[[#Headers],[10]])</f>
        <v>0</v>
      </c>
      <c r="P191" s="7">
        <f>SUMIFS(GQList,GIList,Table_ExternalData_1[[#This Row],[Item_key]],GDList,Table_ExternalData_1[[#Headers],[11]])</f>
        <v>0</v>
      </c>
      <c r="Q191" s="7">
        <f>SUMIFS(GQList,GIList,Table_ExternalData_1[[#This Row],[Item_key]],GDList,Table_ExternalData_1[[#Headers],[12]])</f>
        <v>0</v>
      </c>
      <c r="R191" s="7">
        <f>SUMIFS(GQList,GIList,Table_ExternalData_1[[#This Row],[Item_key]],GDList,Table_ExternalData_1[[#Headers],[13]])</f>
        <v>0</v>
      </c>
      <c r="S191" s="7">
        <f>SUMIFS(GQList,GIList,Table_ExternalData_1[[#This Row],[Item_key]],GDList,Table_ExternalData_1[[#Headers],[14]])</f>
        <v>195</v>
      </c>
      <c r="T191" s="7">
        <f>SUMIFS(GQList,GIList,Table_ExternalData_1[[#This Row],[Item_key]],GDList,Table_ExternalData_1[[#Headers],[15]])</f>
        <v>0</v>
      </c>
      <c r="U191" s="7">
        <f>SUMIFS(GQList,GIList,Table_ExternalData_1[[#This Row],[Item_key]],GDList,Table_ExternalData_1[[#Headers],[16]])</f>
        <v>400</v>
      </c>
      <c r="V191" s="7">
        <f>SUMIFS(GQList,GIList,Table_ExternalData_1[[#This Row],[Item_key]],GDList,Table_ExternalData_1[[#Headers],[17]])</f>
        <v>1200</v>
      </c>
      <c r="W191" s="7">
        <f>SUMIFS(GQList,GIList,Table_ExternalData_1[[#This Row],[Item_key]],GDList,Table_ExternalData_1[[#Headers],[18]])</f>
        <v>0</v>
      </c>
      <c r="X191" s="7">
        <f>SUMIFS(GQList,GIList,Table_ExternalData_1[[#This Row],[Item_key]],GDList,Table_ExternalData_1[[#Headers],[19]])</f>
        <v>0</v>
      </c>
      <c r="Y191" s="7">
        <f>SUMIFS(GQList,GIList,Table_ExternalData_1[[#This Row],[Item_key]],GDList,Table_ExternalData_1[[#Headers],[20]])</f>
        <v>0</v>
      </c>
      <c r="Z191" s="7">
        <f>SUMIFS(GQList,GIList,Table_ExternalData_1[[#This Row],[Item_key]],GDList,Table_ExternalData_1[[#Headers],[21]])</f>
        <v>0</v>
      </c>
      <c r="AA191" s="7">
        <f>SUMIFS(GQList,GIList,Table_ExternalData_1[[#This Row],[Item_key]],GDList,Table_ExternalData_1[[#Headers],[22]])</f>
        <v>0</v>
      </c>
      <c r="AB191" s="7">
        <f>SUMIFS(GQList,GIList,Table_ExternalData_1[[#This Row],[Item_key]],GDList,Table_ExternalData_1[[#Headers],[23]])</f>
        <v>0</v>
      </c>
      <c r="AC191" s="7">
        <f>SUMIFS(GQList,GIList,Table_ExternalData_1[[#This Row],[Item_key]],GDList,Table_ExternalData_1[[#Headers],[24]])</f>
        <v>0</v>
      </c>
      <c r="AD191" s="7">
        <f>SUMIFS(GQList,GIList,Table_ExternalData_1[[#This Row],[Item_key]],GDList,Table_ExternalData_1[[#Headers],[25]])</f>
        <v>0</v>
      </c>
      <c r="AE191" s="7">
        <f>SUMIFS(GQList,GIList,Table_ExternalData_1[[#This Row],[Item_key]],GDList,Table_ExternalData_1[[#Headers],[26]])</f>
        <v>0</v>
      </c>
      <c r="AF191" s="7">
        <f>SUMIFS(GQList,GIList,Table_ExternalData_1[[#This Row],[Item_key]],GDList,Table_ExternalData_1[[#Headers],[27]])</f>
        <v>0</v>
      </c>
      <c r="AG191" s="7">
        <f>SUMIFS(GQList,GIList,Table_ExternalData_1[[#This Row],[Item_key]],GDList,Table_ExternalData_1[[#Headers],[28]])</f>
        <v>0</v>
      </c>
      <c r="AH191" s="7">
        <f>SUMIFS(GQList,GIList,Table_ExternalData_1[[#This Row],[Item_key]],GDList,Table_ExternalData_1[[#Headers],[29]])</f>
        <v>0</v>
      </c>
      <c r="AI191" s="7">
        <f>SUMIFS(GQList,GIList,Table_ExternalData_1[[#This Row],[Item_key]],GDList,Table_ExternalData_1[[#Headers],[30]])</f>
        <v>0</v>
      </c>
      <c r="AJ191" s="7">
        <f>SUMIFS(GQList,GIList,Table_ExternalData_1[[#This Row],[Item_key]],GDList,Table_ExternalData_1[[#Headers],[31]])</f>
        <v>0</v>
      </c>
      <c r="AK191" s="7">
        <f>SUM(Table_ExternalData_1[[#This Row],[1]:[31]])</f>
        <v>1795</v>
      </c>
    </row>
    <row r="192" spans="1:37" hidden="1">
      <c r="A192" s="3" t="s">
        <v>798</v>
      </c>
      <c r="B192" s="3" t="s">
        <v>138</v>
      </c>
      <c r="C192" s="3" t="s">
        <v>807</v>
      </c>
      <c r="D192" s="3" t="s">
        <v>808</v>
      </c>
      <c r="E192" s="6" t="s">
        <v>1662</v>
      </c>
      <c r="F192" s="7">
        <f>SUMIFS(GQList,GIList,Table_ExternalData_1[[#This Row],[Item_key]],GDList,Table_ExternalData_1[[#Headers],[1]])</f>
        <v>0</v>
      </c>
      <c r="G192" s="7">
        <f>SUMIFS(GQList,GIList,Table_ExternalData_1[[#This Row],[Item_key]],GDList,Table_ExternalData_1[[#Headers],[2]])</f>
        <v>0</v>
      </c>
      <c r="H192" s="7">
        <f>SUMIFS(GQList,GIList,Table_ExternalData_1[[#This Row],[Item_key]],GDList,Table_ExternalData_1[[#Headers],[3]])</f>
        <v>0</v>
      </c>
      <c r="I192" s="7">
        <f>SUMIFS(GQList,GIList,Table_ExternalData_1[[#This Row],[Item_key]],GDList,Table_ExternalData_1[[#Headers],[4]])</f>
        <v>0</v>
      </c>
      <c r="J192" s="7">
        <f>SUMIFS(GQList,GIList,Table_ExternalData_1[[#This Row],[Item_key]],GDList,Table_ExternalData_1[[#Headers],[5]])</f>
        <v>100</v>
      </c>
      <c r="K192" s="7">
        <f>SUMIFS(GQList,GIList,Table_ExternalData_1[[#This Row],[Item_key]],GDList,Table_ExternalData_1[[#Headers],[6]])</f>
        <v>0</v>
      </c>
      <c r="L192" s="7">
        <f>SUMIFS(GQList,GIList,Table_ExternalData_1[[#This Row],[Item_key]],GDList,Table_ExternalData_1[[#Headers],[7]])</f>
        <v>0</v>
      </c>
      <c r="M192" s="7">
        <f>SUMIFS(GQList,GIList,Table_ExternalData_1[[#This Row],[Item_key]],GDList,Table_ExternalData_1[[#Headers],[8]])</f>
        <v>0</v>
      </c>
      <c r="N192" s="7">
        <f>SUMIFS(GQList,GIList,Table_ExternalData_1[[#This Row],[Item_key]],GDList,Table_ExternalData_1[[#Headers],[9]])</f>
        <v>0</v>
      </c>
      <c r="O192" s="7">
        <f>SUMIFS(GQList,GIList,Table_ExternalData_1[[#This Row],[Item_key]],GDList,Table_ExternalData_1[[#Headers],[10]])</f>
        <v>100</v>
      </c>
      <c r="P192" s="7">
        <f>SUMIFS(GQList,GIList,Table_ExternalData_1[[#This Row],[Item_key]],GDList,Table_ExternalData_1[[#Headers],[11]])</f>
        <v>5</v>
      </c>
      <c r="Q192" s="7">
        <f>SUMIFS(GQList,GIList,Table_ExternalData_1[[#This Row],[Item_key]],GDList,Table_ExternalData_1[[#Headers],[12]])</f>
        <v>0</v>
      </c>
      <c r="R192" s="7">
        <f>SUMIFS(GQList,GIList,Table_ExternalData_1[[#This Row],[Item_key]],GDList,Table_ExternalData_1[[#Headers],[13]])</f>
        <v>0</v>
      </c>
      <c r="S192" s="7">
        <f>SUMIFS(GQList,GIList,Table_ExternalData_1[[#This Row],[Item_key]],GDList,Table_ExternalData_1[[#Headers],[14]])</f>
        <v>200</v>
      </c>
      <c r="T192" s="7">
        <f>SUMIFS(GQList,GIList,Table_ExternalData_1[[#This Row],[Item_key]],GDList,Table_ExternalData_1[[#Headers],[15]])</f>
        <v>0</v>
      </c>
      <c r="U192" s="7">
        <f>SUMIFS(GQList,GIList,Table_ExternalData_1[[#This Row],[Item_key]],GDList,Table_ExternalData_1[[#Headers],[16]])</f>
        <v>100</v>
      </c>
      <c r="V192" s="7">
        <f>SUMIFS(GQList,GIList,Table_ExternalData_1[[#This Row],[Item_key]],GDList,Table_ExternalData_1[[#Headers],[17]])</f>
        <v>200</v>
      </c>
      <c r="W192" s="7">
        <f>SUMIFS(GQList,GIList,Table_ExternalData_1[[#This Row],[Item_key]],GDList,Table_ExternalData_1[[#Headers],[18]])</f>
        <v>50</v>
      </c>
      <c r="X192" s="7">
        <f>SUMIFS(GQList,GIList,Table_ExternalData_1[[#This Row],[Item_key]],GDList,Table_ExternalData_1[[#Headers],[19]])</f>
        <v>0</v>
      </c>
      <c r="Y192" s="7">
        <f>SUMIFS(GQList,GIList,Table_ExternalData_1[[#This Row],[Item_key]],GDList,Table_ExternalData_1[[#Headers],[20]])</f>
        <v>0</v>
      </c>
      <c r="Z192" s="7">
        <f>SUMIFS(GQList,GIList,Table_ExternalData_1[[#This Row],[Item_key]],GDList,Table_ExternalData_1[[#Headers],[21]])</f>
        <v>0</v>
      </c>
      <c r="AA192" s="7">
        <f>SUMIFS(GQList,GIList,Table_ExternalData_1[[#This Row],[Item_key]],GDList,Table_ExternalData_1[[#Headers],[22]])</f>
        <v>0</v>
      </c>
      <c r="AB192" s="7">
        <f>SUMIFS(GQList,GIList,Table_ExternalData_1[[#This Row],[Item_key]],GDList,Table_ExternalData_1[[#Headers],[23]])</f>
        <v>0</v>
      </c>
      <c r="AC192" s="7">
        <f>SUMIFS(GQList,GIList,Table_ExternalData_1[[#This Row],[Item_key]],GDList,Table_ExternalData_1[[#Headers],[24]])</f>
        <v>0</v>
      </c>
      <c r="AD192" s="7">
        <f>SUMIFS(GQList,GIList,Table_ExternalData_1[[#This Row],[Item_key]],GDList,Table_ExternalData_1[[#Headers],[25]])</f>
        <v>0</v>
      </c>
      <c r="AE192" s="7">
        <f>SUMIFS(GQList,GIList,Table_ExternalData_1[[#This Row],[Item_key]],GDList,Table_ExternalData_1[[#Headers],[26]])</f>
        <v>0</v>
      </c>
      <c r="AF192" s="7">
        <f>SUMIFS(GQList,GIList,Table_ExternalData_1[[#This Row],[Item_key]],GDList,Table_ExternalData_1[[#Headers],[27]])</f>
        <v>0</v>
      </c>
      <c r="AG192" s="7">
        <f>SUMIFS(GQList,GIList,Table_ExternalData_1[[#This Row],[Item_key]],GDList,Table_ExternalData_1[[#Headers],[28]])</f>
        <v>0</v>
      </c>
      <c r="AH192" s="7">
        <f>SUMIFS(GQList,GIList,Table_ExternalData_1[[#This Row],[Item_key]],GDList,Table_ExternalData_1[[#Headers],[29]])</f>
        <v>0</v>
      </c>
      <c r="AI192" s="7">
        <f>SUMIFS(GQList,GIList,Table_ExternalData_1[[#This Row],[Item_key]],GDList,Table_ExternalData_1[[#Headers],[30]])</f>
        <v>0</v>
      </c>
      <c r="AJ192" s="7">
        <f>SUMIFS(GQList,GIList,Table_ExternalData_1[[#This Row],[Item_key]],GDList,Table_ExternalData_1[[#Headers],[31]])</f>
        <v>5</v>
      </c>
      <c r="AK192" s="7">
        <f>SUM(Table_ExternalData_1[[#This Row],[1]:[31]])</f>
        <v>760</v>
      </c>
    </row>
    <row r="193" spans="1:37" hidden="1">
      <c r="A193" s="3" t="s">
        <v>798</v>
      </c>
      <c r="B193" s="3" t="s">
        <v>202</v>
      </c>
      <c r="C193" s="3" t="s">
        <v>809</v>
      </c>
      <c r="D193" s="3" t="s">
        <v>810</v>
      </c>
      <c r="E193" s="6" t="s">
        <v>1662</v>
      </c>
      <c r="F193" s="7">
        <f>SUMIFS(GQList,GIList,Table_ExternalData_1[[#This Row],[Item_key]],GDList,Table_ExternalData_1[[#Headers],[1]])</f>
        <v>0</v>
      </c>
      <c r="G193" s="7">
        <f>SUMIFS(GQList,GIList,Table_ExternalData_1[[#This Row],[Item_key]],GDList,Table_ExternalData_1[[#Headers],[2]])</f>
        <v>0</v>
      </c>
      <c r="H193" s="7">
        <f>SUMIFS(GQList,GIList,Table_ExternalData_1[[#This Row],[Item_key]],GDList,Table_ExternalData_1[[#Headers],[3]])</f>
        <v>0</v>
      </c>
      <c r="I193" s="7">
        <f>SUMIFS(GQList,GIList,Table_ExternalData_1[[#This Row],[Item_key]],GDList,Table_ExternalData_1[[#Headers],[4]])</f>
        <v>0</v>
      </c>
      <c r="J193" s="7">
        <f>SUMIFS(GQList,GIList,Table_ExternalData_1[[#This Row],[Item_key]],GDList,Table_ExternalData_1[[#Headers],[5]])</f>
        <v>0</v>
      </c>
      <c r="K193" s="7">
        <f>SUMIFS(GQList,GIList,Table_ExternalData_1[[#This Row],[Item_key]],GDList,Table_ExternalData_1[[#Headers],[6]])</f>
        <v>0</v>
      </c>
      <c r="L193" s="7">
        <f>SUMIFS(GQList,GIList,Table_ExternalData_1[[#This Row],[Item_key]],GDList,Table_ExternalData_1[[#Headers],[7]])</f>
        <v>0</v>
      </c>
      <c r="M193" s="7">
        <f>SUMIFS(GQList,GIList,Table_ExternalData_1[[#This Row],[Item_key]],GDList,Table_ExternalData_1[[#Headers],[8]])</f>
        <v>0</v>
      </c>
      <c r="N193" s="7">
        <f>SUMIFS(GQList,GIList,Table_ExternalData_1[[#This Row],[Item_key]],GDList,Table_ExternalData_1[[#Headers],[9]])</f>
        <v>300</v>
      </c>
      <c r="O193" s="7">
        <f>SUMIFS(GQList,GIList,Table_ExternalData_1[[#This Row],[Item_key]],GDList,Table_ExternalData_1[[#Headers],[10]])</f>
        <v>0</v>
      </c>
      <c r="P193" s="7">
        <f>SUMIFS(GQList,GIList,Table_ExternalData_1[[#This Row],[Item_key]],GDList,Table_ExternalData_1[[#Headers],[11]])</f>
        <v>0</v>
      </c>
      <c r="Q193" s="7">
        <f>SUMIFS(GQList,GIList,Table_ExternalData_1[[#This Row],[Item_key]],GDList,Table_ExternalData_1[[#Headers],[12]])</f>
        <v>0</v>
      </c>
      <c r="R193" s="7">
        <f>SUMIFS(GQList,GIList,Table_ExternalData_1[[#This Row],[Item_key]],GDList,Table_ExternalData_1[[#Headers],[13]])</f>
        <v>0</v>
      </c>
      <c r="S193" s="7">
        <f>SUMIFS(GQList,GIList,Table_ExternalData_1[[#This Row],[Item_key]],GDList,Table_ExternalData_1[[#Headers],[14]])</f>
        <v>-210</v>
      </c>
      <c r="T193" s="7">
        <f>SUMIFS(GQList,GIList,Table_ExternalData_1[[#This Row],[Item_key]],GDList,Table_ExternalData_1[[#Headers],[15]])</f>
        <v>0</v>
      </c>
      <c r="U193" s="7">
        <f>SUMIFS(GQList,GIList,Table_ExternalData_1[[#This Row],[Item_key]],GDList,Table_ExternalData_1[[#Headers],[16]])</f>
        <v>0</v>
      </c>
      <c r="V193" s="7">
        <f>SUMIFS(GQList,GIList,Table_ExternalData_1[[#This Row],[Item_key]],GDList,Table_ExternalData_1[[#Headers],[17]])</f>
        <v>0</v>
      </c>
      <c r="W193" s="7">
        <f>SUMIFS(GQList,GIList,Table_ExternalData_1[[#This Row],[Item_key]],GDList,Table_ExternalData_1[[#Headers],[18]])</f>
        <v>0</v>
      </c>
      <c r="X193" s="7">
        <f>SUMIFS(GQList,GIList,Table_ExternalData_1[[#This Row],[Item_key]],GDList,Table_ExternalData_1[[#Headers],[19]])</f>
        <v>0</v>
      </c>
      <c r="Y193" s="7">
        <f>SUMIFS(GQList,GIList,Table_ExternalData_1[[#This Row],[Item_key]],GDList,Table_ExternalData_1[[#Headers],[20]])</f>
        <v>0</v>
      </c>
      <c r="Z193" s="7">
        <f>SUMIFS(GQList,GIList,Table_ExternalData_1[[#This Row],[Item_key]],GDList,Table_ExternalData_1[[#Headers],[21]])</f>
        <v>0</v>
      </c>
      <c r="AA193" s="7">
        <f>SUMIFS(GQList,GIList,Table_ExternalData_1[[#This Row],[Item_key]],GDList,Table_ExternalData_1[[#Headers],[22]])</f>
        <v>210</v>
      </c>
      <c r="AB193" s="7">
        <f>SUMIFS(GQList,GIList,Table_ExternalData_1[[#This Row],[Item_key]],GDList,Table_ExternalData_1[[#Headers],[23]])</f>
        <v>0</v>
      </c>
      <c r="AC193" s="7">
        <f>SUMIFS(GQList,GIList,Table_ExternalData_1[[#This Row],[Item_key]],GDList,Table_ExternalData_1[[#Headers],[24]])</f>
        <v>0</v>
      </c>
      <c r="AD193" s="7">
        <f>SUMIFS(GQList,GIList,Table_ExternalData_1[[#This Row],[Item_key]],GDList,Table_ExternalData_1[[#Headers],[25]])</f>
        <v>0</v>
      </c>
      <c r="AE193" s="7">
        <f>SUMIFS(GQList,GIList,Table_ExternalData_1[[#This Row],[Item_key]],GDList,Table_ExternalData_1[[#Headers],[26]])</f>
        <v>0</v>
      </c>
      <c r="AF193" s="7">
        <f>SUMIFS(GQList,GIList,Table_ExternalData_1[[#This Row],[Item_key]],GDList,Table_ExternalData_1[[#Headers],[27]])</f>
        <v>0</v>
      </c>
      <c r="AG193" s="7">
        <f>SUMIFS(GQList,GIList,Table_ExternalData_1[[#This Row],[Item_key]],GDList,Table_ExternalData_1[[#Headers],[28]])</f>
        <v>0</v>
      </c>
      <c r="AH193" s="7">
        <f>SUMIFS(GQList,GIList,Table_ExternalData_1[[#This Row],[Item_key]],GDList,Table_ExternalData_1[[#Headers],[29]])</f>
        <v>0</v>
      </c>
      <c r="AI193" s="7">
        <f>SUMIFS(GQList,GIList,Table_ExternalData_1[[#This Row],[Item_key]],GDList,Table_ExternalData_1[[#Headers],[30]])</f>
        <v>0</v>
      </c>
      <c r="AJ193" s="7">
        <f>SUMIFS(GQList,GIList,Table_ExternalData_1[[#This Row],[Item_key]],GDList,Table_ExternalData_1[[#Headers],[31]])</f>
        <v>210</v>
      </c>
      <c r="AK193" s="7">
        <f>SUM(Table_ExternalData_1[[#This Row],[1]:[31]])</f>
        <v>510</v>
      </c>
    </row>
    <row r="194" spans="1:37" hidden="1">
      <c r="A194" s="3" t="s">
        <v>798</v>
      </c>
      <c r="B194" s="3" t="s">
        <v>202</v>
      </c>
      <c r="C194" s="3" t="s">
        <v>809</v>
      </c>
      <c r="D194" s="3" t="s">
        <v>810</v>
      </c>
      <c r="E194" s="6" t="s">
        <v>1663</v>
      </c>
      <c r="F194" s="7">
        <f>SUMIFS(GQList,GIList,Table_ExternalData_1[[#This Row],[Item_key]],GDList,Table_ExternalData_1[[#Headers],[1]])</f>
        <v>0</v>
      </c>
      <c r="G194" s="7">
        <f>SUMIFS(GQList,GIList,Table_ExternalData_1[[#This Row],[Item_key]],GDList,Table_ExternalData_1[[#Headers],[2]])</f>
        <v>0</v>
      </c>
      <c r="H194" s="7">
        <f>SUMIFS(GQList,GIList,Table_ExternalData_1[[#This Row],[Item_key]],GDList,Table_ExternalData_1[[#Headers],[3]])</f>
        <v>0</v>
      </c>
      <c r="I194" s="7">
        <f>SUMIFS(GQList,GIList,Table_ExternalData_1[[#This Row],[Item_key]],GDList,Table_ExternalData_1[[#Headers],[4]])</f>
        <v>0</v>
      </c>
      <c r="J194" s="7">
        <f>SUMIFS(GQList,GIList,Table_ExternalData_1[[#This Row],[Item_key]],GDList,Table_ExternalData_1[[#Headers],[5]])</f>
        <v>0</v>
      </c>
      <c r="K194" s="7">
        <f>SUMIFS(GQList,GIList,Table_ExternalData_1[[#This Row],[Item_key]],GDList,Table_ExternalData_1[[#Headers],[6]])</f>
        <v>0</v>
      </c>
      <c r="L194" s="7">
        <f>SUMIFS(GQList,GIList,Table_ExternalData_1[[#This Row],[Item_key]],GDList,Table_ExternalData_1[[#Headers],[7]])</f>
        <v>0</v>
      </c>
      <c r="M194" s="7">
        <f>SUMIFS(GQList,GIList,Table_ExternalData_1[[#This Row],[Item_key]],GDList,Table_ExternalData_1[[#Headers],[8]])</f>
        <v>0</v>
      </c>
      <c r="N194" s="7">
        <f>SUMIFS(GQList,GIList,Table_ExternalData_1[[#This Row],[Item_key]],GDList,Table_ExternalData_1[[#Headers],[9]])</f>
        <v>300</v>
      </c>
      <c r="O194" s="7">
        <f>SUMIFS(GQList,GIList,Table_ExternalData_1[[#This Row],[Item_key]],GDList,Table_ExternalData_1[[#Headers],[10]])</f>
        <v>0</v>
      </c>
      <c r="P194" s="7">
        <f>SUMIFS(GQList,GIList,Table_ExternalData_1[[#This Row],[Item_key]],GDList,Table_ExternalData_1[[#Headers],[11]])</f>
        <v>0</v>
      </c>
      <c r="Q194" s="7">
        <f>SUMIFS(GQList,GIList,Table_ExternalData_1[[#This Row],[Item_key]],GDList,Table_ExternalData_1[[#Headers],[12]])</f>
        <v>0</v>
      </c>
      <c r="R194" s="7">
        <f>SUMIFS(GQList,GIList,Table_ExternalData_1[[#This Row],[Item_key]],GDList,Table_ExternalData_1[[#Headers],[13]])</f>
        <v>0</v>
      </c>
      <c r="S194" s="7">
        <f>SUMIFS(GQList,GIList,Table_ExternalData_1[[#This Row],[Item_key]],GDList,Table_ExternalData_1[[#Headers],[14]])</f>
        <v>-210</v>
      </c>
      <c r="T194" s="7">
        <f>SUMIFS(GQList,GIList,Table_ExternalData_1[[#This Row],[Item_key]],GDList,Table_ExternalData_1[[#Headers],[15]])</f>
        <v>0</v>
      </c>
      <c r="U194" s="7">
        <f>SUMIFS(GQList,GIList,Table_ExternalData_1[[#This Row],[Item_key]],GDList,Table_ExternalData_1[[#Headers],[16]])</f>
        <v>0</v>
      </c>
      <c r="V194" s="7">
        <f>SUMIFS(GQList,GIList,Table_ExternalData_1[[#This Row],[Item_key]],GDList,Table_ExternalData_1[[#Headers],[17]])</f>
        <v>0</v>
      </c>
      <c r="W194" s="7">
        <f>SUMIFS(GQList,GIList,Table_ExternalData_1[[#This Row],[Item_key]],GDList,Table_ExternalData_1[[#Headers],[18]])</f>
        <v>0</v>
      </c>
      <c r="X194" s="7">
        <f>SUMIFS(GQList,GIList,Table_ExternalData_1[[#This Row],[Item_key]],GDList,Table_ExternalData_1[[#Headers],[19]])</f>
        <v>0</v>
      </c>
      <c r="Y194" s="7">
        <f>SUMIFS(GQList,GIList,Table_ExternalData_1[[#This Row],[Item_key]],GDList,Table_ExternalData_1[[#Headers],[20]])</f>
        <v>0</v>
      </c>
      <c r="Z194" s="7">
        <f>SUMIFS(GQList,GIList,Table_ExternalData_1[[#This Row],[Item_key]],GDList,Table_ExternalData_1[[#Headers],[21]])</f>
        <v>0</v>
      </c>
      <c r="AA194" s="7">
        <f>SUMIFS(GQList,GIList,Table_ExternalData_1[[#This Row],[Item_key]],GDList,Table_ExternalData_1[[#Headers],[22]])</f>
        <v>210</v>
      </c>
      <c r="AB194" s="7">
        <f>SUMIFS(GQList,GIList,Table_ExternalData_1[[#This Row],[Item_key]],GDList,Table_ExternalData_1[[#Headers],[23]])</f>
        <v>0</v>
      </c>
      <c r="AC194" s="7">
        <f>SUMIFS(GQList,GIList,Table_ExternalData_1[[#This Row],[Item_key]],GDList,Table_ExternalData_1[[#Headers],[24]])</f>
        <v>0</v>
      </c>
      <c r="AD194" s="7">
        <f>SUMIFS(GQList,GIList,Table_ExternalData_1[[#This Row],[Item_key]],GDList,Table_ExternalData_1[[#Headers],[25]])</f>
        <v>0</v>
      </c>
      <c r="AE194" s="7">
        <f>SUMIFS(GQList,GIList,Table_ExternalData_1[[#This Row],[Item_key]],GDList,Table_ExternalData_1[[#Headers],[26]])</f>
        <v>0</v>
      </c>
      <c r="AF194" s="7">
        <f>SUMIFS(GQList,GIList,Table_ExternalData_1[[#This Row],[Item_key]],GDList,Table_ExternalData_1[[#Headers],[27]])</f>
        <v>0</v>
      </c>
      <c r="AG194" s="7">
        <f>SUMIFS(GQList,GIList,Table_ExternalData_1[[#This Row],[Item_key]],GDList,Table_ExternalData_1[[#Headers],[28]])</f>
        <v>0</v>
      </c>
      <c r="AH194" s="7">
        <f>SUMIFS(GQList,GIList,Table_ExternalData_1[[#This Row],[Item_key]],GDList,Table_ExternalData_1[[#Headers],[29]])</f>
        <v>0</v>
      </c>
      <c r="AI194" s="7">
        <f>SUMIFS(GQList,GIList,Table_ExternalData_1[[#This Row],[Item_key]],GDList,Table_ExternalData_1[[#Headers],[30]])</f>
        <v>0</v>
      </c>
      <c r="AJ194" s="7">
        <f>SUMIFS(GQList,GIList,Table_ExternalData_1[[#This Row],[Item_key]],GDList,Table_ExternalData_1[[#Headers],[31]])</f>
        <v>210</v>
      </c>
      <c r="AK194" s="7">
        <f>SUM(Table_ExternalData_1[[#This Row],[1]:[31]])</f>
        <v>510</v>
      </c>
    </row>
    <row r="195" spans="1:37" ht="24" hidden="1">
      <c r="A195" s="3" t="s">
        <v>798</v>
      </c>
      <c r="B195" s="3" t="s">
        <v>95</v>
      </c>
      <c r="C195" s="3" t="s">
        <v>811</v>
      </c>
      <c r="D195" s="3" t="s">
        <v>812</v>
      </c>
      <c r="E195" s="6" t="s">
        <v>1662</v>
      </c>
      <c r="F195" s="7">
        <f>SUMIFS(GQList,GIList,Table_ExternalData_1[[#This Row],[Item_key]],GDList,Table_ExternalData_1[[#Headers],[1]])</f>
        <v>0</v>
      </c>
      <c r="G195" s="7">
        <f>SUMIFS(GQList,GIList,Table_ExternalData_1[[#This Row],[Item_key]],GDList,Table_ExternalData_1[[#Headers],[2]])</f>
        <v>0</v>
      </c>
      <c r="H195" s="7">
        <f>SUMIFS(GQList,GIList,Table_ExternalData_1[[#This Row],[Item_key]],GDList,Table_ExternalData_1[[#Headers],[3]])</f>
        <v>0</v>
      </c>
      <c r="I195" s="7">
        <f>SUMIFS(GQList,GIList,Table_ExternalData_1[[#This Row],[Item_key]],GDList,Table_ExternalData_1[[#Headers],[4]])</f>
        <v>420</v>
      </c>
      <c r="J195" s="7">
        <f>SUMIFS(GQList,GIList,Table_ExternalData_1[[#This Row],[Item_key]],GDList,Table_ExternalData_1[[#Headers],[5]])</f>
        <v>0</v>
      </c>
      <c r="K195" s="7">
        <f>SUMIFS(GQList,GIList,Table_ExternalData_1[[#This Row],[Item_key]],GDList,Table_ExternalData_1[[#Headers],[6]])</f>
        <v>0</v>
      </c>
      <c r="L195" s="7">
        <f>SUMIFS(GQList,GIList,Table_ExternalData_1[[#This Row],[Item_key]],GDList,Table_ExternalData_1[[#Headers],[7]])</f>
        <v>0</v>
      </c>
      <c r="M195" s="7">
        <f>SUMIFS(GQList,GIList,Table_ExternalData_1[[#This Row],[Item_key]],GDList,Table_ExternalData_1[[#Headers],[8]])</f>
        <v>0</v>
      </c>
      <c r="N195" s="7">
        <f>SUMIFS(GQList,GIList,Table_ExternalData_1[[#This Row],[Item_key]],GDList,Table_ExternalData_1[[#Headers],[9]])</f>
        <v>600</v>
      </c>
      <c r="O195" s="7">
        <f>SUMIFS(GQList,GIList,Table_ExternalData_1[[#This Row],[Item_key]],GDList,Table_ExternalData_1[[#Headers],[10]])</f>
        <v>0</v>
      </c>
      <c r="P195" s="7">
        <f>SUMIFS(GQList,GIList,Table_ExternalData_1[[#This Row],[Item_key]],GDList,Table_ExternalData_1[[#Headers],[11]])</f>
        <v>0</v>
      </c>
      <c r="Q195" s="7">
        <f>SUMIFS(GQList,GIList,Table_ExternalData_1[[#This Row],[Item_key]],GDList,Table_ExternalData_1[[#Headers],[12]])</f>
        <v>0</v>
      </c>
      <c r="R195" s="7">
        <f>SUMIFS(GQList,GIList,Table_ExternalData_1[[#This Row],[Item_key]],GDList,Table_ExternalData_1[[#Headers],[13]])</f>
        <v>0</v>
      </c>
      <c r="S195" s="7">
        <f>SUMIFS(GQList,GIList,Table_ExternalData_1[[#This Row],[Item_key]],GDList,Table_ExternalData_1[[#Headers],[14]])</f>
        <v>0</v>
      </c>
      <c r="T195" s="7">
        <f>SUMIFS(GQList,GIList,Table_ExternalData_1[[#This Row],[Item_key]],GDList,Table_ExternalData_1[[#Headers],[15]])</f>
        <v>0</v>
      </c>
      <c r="U195" s="7">
        <f>SUMIFS(GQList,GIList,Table_ExternalData_1[[#This Row],[Item_key]],GDList,Table_ExternalData_1[[#Headers],[16]])</f>
        <v>0</v>
      </c>
      <c r="V195" s="7">
        <f>SUMIFS(GQList,GIList,Table_ExternalData_1[[#This Row],[Item_key]],GDList,Table_ExternalData_1[[#Headers],[17]])</f>
        <v>0</v>
      </c>
      <c r="W195" s="7">
        <f>SUMIFS(GQList,GIList,Table_ExternalData_1[[#This Row],[Item_key]],GDList,Table_ExternalData_1[[#Headers],[18]])</f>
        <v>0</v>
      </c>
      <c r="X195" s="7">
        <f>SUMIFS(GQList,GIList,Table_ExternalData_1[[#This Row],[Item_key]],GDList,Table_ExternalData_1[[#Headers],[19]])</f>
        <v>0</v>
      </c>
      <c r="Y195" s="7">
        <f>SUMIFS(GQList,GIList,Table_ExternalData_1[[#This Row],[Item_key]],GDList,Table_ExternalData_1[[#Headers],[20]])</f>
        <v>0</v>
      </c>
      <c r="Z195" s="7">
        <f>SUMIFS(GQList,GIList,Table_ExternalData_1[[#This Row],[Item_key]],GDList,Table_ExternalData_1[[#Headers],[21]])</f>
        <v>0</v>
      </c>
      <c r="AA195" s="7">
        <f>SUMIFS(GQList,GIList,Table_ExternalData_1[[#This Row],[Item_key]],GDList,Table_ExternalData_1[[#Headers],[22]])</f>
        <v>0</v>
      </c>
      <c r="AB195" s="7">
        <f>SUMIFS(GQList,GIList,Table_ExternalData_1[[#This Row],[Item_key]],GDList,Table_ExternalData_1[[#Headers],[23]])</f>
        <v>0</v>
      </c>
      <c r="AC195" s="7">
        <f>SUMIFS(GQList,GIList,Table_ExternalData_1[[#This Row],[Item_key]],GDList,Table_ExternalData_1[[#Headers],[24]])</f>
        <v>0</v>
      </c>
      <c r="AD195" s="7">
        <f>SUMIFS(GQList,GIList,Table_ExternalData_1[[#This Row],[Item_key]],GDList,Table_ExternalData_1[[#Headers],[25]])</f>
        <v>0</v>
      </c>
      <c r="AE195" s="7">
        <f>SUMIFS(GQList,GIList,Table_ExternalData_1[[#This Row],[Item_key]],GDList,Table_ExternalData_1[[#Headers],[26]])</f>
        <v>0</v>
      </c>
      <c r="AF195" s="7">
        <f>SUMIFS(GQList,GIList,Table_ExternalData_1[[#This Row],[Item_key]],GDList,Table_ExternalData_1[[#Headers],[27]])</f>
        <v>0</v>
      </c>
      <c r="AG195" s="7">
        <f>SUMIFS(GQList,GIList,Table_ExternalData_1[[#This Row],[Item_key]],GDList,Table_ExternalData_1[[#Headers],[28]])</f>
        <v>0</v>
      </c>
      <c r="AH195" s="7">
        <f>SUMIFS(GQList,GIList,Table_ExternalData_1[[#This Row],[Item_key]],GDList,Table_ExternalData_1[[#Headers],[29]])</f>
        <v>0</v>
      </c>
      <c r="AI195" s="7">
        <f>SUMIFS(GQList,GIList,Table_ExternalData_1[[#This Row],[Item_key]],GDList,Table_ExternalData_1[[#Headers],[30]])</f>
        <v>0</v>
      </c>
      <c r="AJ195" s="7">
        <f>SUMIFS(GQList,GIList,Table_ExternalData_1[[#This Row],[Item_key]],GDList,Table_ExternalData_1[[#Headers],[31]])</f>
        <v>0</v>
      </c>
      <c r="AK195" s="7">
        <f>SUM(Table_ExternalData_1[[#This Row],[1]:[31]])</f>
        <v>1020</v>
      </c>
    </row>
    <row r="196" spans="1:37" hidden="1">
      <c r="A196" s="3" t="s">
        <v>798</v>
      </c>
      <c r="B196" s="3" t="s">
        <v>203</v>
      </c>
      <c r="C196" s="3" t="s">
        <v>813</v>
      </c>
      <c r="D196" s="3" t="s">
        <v>814</v>
      </c>
      <c r="E196" s="6" t="s">
        <v>1662</v>
      </c>
      <c r="F196" s="7">
        <f>SUMIFS(GQList,GIList,Table_ExternalData_1[[#This Row],[Item_key]],GDList,Table_ExternalData_1[[#Headers],[1]])</f>
        <v>0</v>
      </c>
      <c r="G196" s="7">
        <f>SUMIFS(GQList,GIList,Table_ExternalData_1[[#This Row],[Item_key]],GDList,Table_ExternalData_1[[#Headers],[2]])</f>
        <v>0</v>
      </c>
      <c r="H196" s="7">
        <f>SUMIFS(GQList,GIList,Table_ExternalData_1[[#This Row],[Item_key]],GDList,Table_ExternalData_1[[#Headers],[3]])</f>
        <v>0</v>
      </c>
      <c r="I196" s="7">
        <f>SUMIFS(GQList,GIList,Table_ExternalData_1[[#This Row],[Item_key]],GDList,Table_ExternalData_1[[#Headers],[4]])</f>
        <v>0</v>
      </c>
      <c r="J196" s="7">
        <f>SUMIFS(GQList,GIList,Table_ExternalData_1[[#This Row],[Item_key]],GDList,Table_ExternalData_1[[#Headers],[5]])</f>
        <v>0</v>
      </c>
      <c r="K196" s="7">
        <f>SUMIFS(GQList,GIList,Table_ExternalData_1[[#This Row],[Item_key]],GDList,Table_ExternalData_1[[#Headers],[6]])</f>
        <v>0</v>
      </c>
      <c r="L196" s="7">
        <f>SUMIFS(GQList,GIList,Table_ExternalData_1[[#This Row],[Item_key]],GDList,Table_ExternalData_1[[#Headers],[7]])</f>
        <v>0</v>
      </c>
      <c r="M196" s="7">
        <f>SUMIFS(GQList,GIList,Table_ExternalData_1[[#This Row],[Item_key]],GDList,Table_ExternalData_1[[#Headers],[8]])</f>
        <v>0</v>
      </c>
      <c r="N196" s="7">
        <f>SUMIFS(GQList,GIList,Table_ExternalData_1[[#This Row],[Item_key]],GDList,Table_ExternalData_1[[#Headers],[9]])</f>
        <v>420</v>
      </c>
      <c r="O196" s="7">
        <f>SUMIFS(GQList,GIList,Table_ExternalData_1[[#This Row],[Item_key]],GDList,Table_ExternalData_1[[#Headers],[10]])</f>
        <v>0</v>
      </c>
      <c r="P196" s="7">
        <f>SUMIFS(GQList,GIList,Table_ExternalData_1[[#This Row],[Item_key]],GDList,Table_ExternalData_1[[#Headers],[11]])</f>
        <v>0</v>
      </c>
      <c r="Q196" s="7">
        <f>SUMIFS(GQList,GIList,Table_ExternalData_1[[#This Row],[Item_key]],GDList,Table_ExternalData_1[[#Headers],[12]])</f>
        <v>0</v>
      </c>
      <c r="R196" s="7">
        <f>SUMIFS(GQList,GIList,Table_ExternalData_1[[#This Row],[Item_key]],GDList,Table_ExternalData_1[[#Headers],[13]])</f>
        <v>0</v>
      </c>
      <c r="S196" s="7">
        <f>SUMIFS(GQList,GIList,Table_ExternalData_1[[#This Row],[Item_key]],GDList,Table_ExternalData_1[[#Headers],[14]])</f>
        <v>0</v>
      </c>
      <c r="T196" s="7">
        <f>SUMIFS(GQList,GIList,Table_ExternalData_1[[#This Row],[Item_key]],GDList,Table_ExternalData_1[[#Headers],[15]])</f>
        <v>0</v>
      </c>
      <c r="U196" s="7">
        <f>SUMIFS(GQList,GIList,Table_ExternalData_1[[#This Row],[Item_key]],GDList,Table_ExternalData_1[[#Headers],[16]])</f>
        <v>0</v>
      </c>
      <c r="V196" s="7">
        <f>SUMIFS(GQList,GIList,Table_ExternalData_1[[#This Row],[Item_key]],GDList,Table_ExternalData_1[[#Headers],[17]])</f>
        <v>0</v>
      </c>
      <c r="W196" s="7">
        <f>SUMIFS(GQList,GIList,Table_ExternalData_1[[#This Row],[Item_key]],GDList,Table_ExternalData_1[[#Headers],[18]])</f>
        <v>0</v>
      </c>
      <c r="X196" s="7">
        <f>SUMIFS(GQList,GIList,Table_ExternalData_1[[#This Row],[Item_key]],GDList,Table_ExternalData_1[[#Headers],[19]])</f>
        <v>0</v>
      </c>
      <c r="Y196" s="7">
        <f>SUMIFS(GQList,GIList,Table_ExternalData_1[[#This Row],[Item_key]],GDList,Table_ExternalData_1[[#Headers],[20]])</f>
        <v>0</v>
      </c>
      <c r="Z196" s="7">
        <f>SUMIFS(GQList,GIList,Table_ExternalData_1[[#This Row],[Item_key]],GDList,Table_ExternalData_1[[#Headers],[21]])</f>
        <v>0</v>
      </c>
      <c r="AA196" s="7">
        <f>SUMIFS(GQList,GIList,Table_ExternalData_1[[#This Row],[Item_key]],GDList,Table_ExternalData_1[[#Headers],[22]])</f>
        <v>0</v>
      </c>
      <c r="AB196" s="7">
        <f>SUMIFS(GQList,GIList,Table_ExternalData_1[[#This Row],[Item_key]],GDList,Table_ExternalData_1[[#Headers],[23]])</f>
        <v>0</v>
      </c>
      <c r="AC196" s="7">
        <f>SUMIFS(GQList,GIList,Table_ExternalData_1[[#This Row],[Item_key]],GDList,Table_ExternalData_1[[#Headers],[24]])</f>
        <v>0</v>
      </c>
      <c r="AD196" s="7">
        <f>SUMIFS(GQList,GIList,Table_ExternalData_1[[#This Row],[Item_key]],GDList,Table_ExternalData_1[[#Headers],[25]])</f>
        <v>0</v>
      </c>
      <c r="AE196" s="7">
        <f>SUMIFS(GQList,GIList,Table_ExternalData_1[[#This Row],[Item_key]],GDList,Table_ExternalData_1[[#Headers],[26]])</f>
        <v>0</v>
      </c>
      <c r="AF196" s="7">
        <f>SUMIFS(GQList,GIList,Table_ExternalData_1[[#This Row],[Item_key]],GDList,Table_ExternalData_1[[#Headers],[27]])</f>
        <v>0</v>
      </c>
      <c r="AG196" s="7">
        <f>SUMIFS(GQList,GIList,Table_ExternalData_1[[#This Row],[Item_key]],GDList,Table_ExternalData_1[[#Headers],[28]])</f>
        <v>0</v>
      </c>
      <c r="AH196" s="7">
        <f>SUMIFS(GQList,GIList,Table_ExternalData_1[[#This Row],[Item_key]],GDList,Table_ExternalData_1[[#Headers],[29]])</f>
        <v>0</v>
      </c>
      <c r="AI196" s="7">
        <f>SUMIFS(GQList,GIList,Table_ExternalData_1[[#This Row],[Item_key]],GDList,Table_ExternalData_1[[#Headers],[30]])</f>
        <v>0</v>
      </c>
      <c r="AJ196" s="7">
        <f>SUMIFS(GQList,GIList,Table_ExternalData_1[[#This Row],[Item_key]],GDList,Table_ExternalData_1[[#Headers],[31]])</f>
        <v>0</v>
      </c>
      <c r="AK196" s="7">
        <f>SUM(Table_ExternalData_1[[#This Row],[1]:[31]])</f>
        <v>420</v>
      </c>
    </row>
    <row r="197" spans="1:37" hidden="1">
      <c r="A197" s="3" t="s">
        <v>798</v>
      </c>
      <c r="B197" s="3" t="s">
        <v>156</v>
      </c>
      <c r="C197" s="3" t="s">
        <v>815</v>
      </c>
      <c r="D197" s="3" t="s">
        <v>816</v>
      </c>
      <c r="E197" s="6" t="s">
        <v>1662</v>
      </c>
      <c r="F197" s="7">
        <f>SUMIFS(GQList,GIList,Table_ExternalData_1[[#This Row],[Item_key]],GDList,Table_ExternalData_1[[#Headers],[1]])</f>
        <v>0</v>
      </c>
      <c r="G197" s="7">
        <f>SUMIFS(GQList,GIList,Table_ExternalData_1[[#This Row],[Item_key]],GDList,Table_ExternalData_1[[#Headers],[2]])</f>
        <v>0</v>
      </c>
      <c r="H197" s="7">
        <f>SUMIFS(GQList,GIList,Table_ExternalData_1[[#This Row],[Item_key]],GDList,Table_ExternalData_1[[#Headers],[3]])</f>
        <v>0</v>
      </c>
      <c r="I197" s="7">
        <f>SUMIFS(GQList,GIList,Table_ExternalData_1[[#This Row],[Item_key]],GDList,Table_ExternalData_1[[#Headers],[4]])</f>
        <v>0</v>
      </c>
      <c r="J197" s="7">
        <f>SUMIFS(GQList,GIList,Table_ExternalData_1[[#This Row],[Item_key]],GDList,Table_ExternalData_1[[#Headers],[5]])</f>
        <v>144</v>
      </c>
      <c r="K197" s="7">
        <f>SUMIFS(GQList,GIList,Table_ExternalData_1[[#This Row],[Item_key]],GDList,Table_ExternalData_1[[#Headers],[6]])</f>
        <v>0</v>
      </c>
      <c r="L197" s="7">
        <f>SUMIFS(GQList,GIList,Table_ExternalData_1[[#This Row],[Item_key]],GDList,Table_ExternalData_1[[#Headers],[7]])</f>
        <v>0</v>
      </c>
      <c r="M197" s="7">
        <f>SUMIFS(GQList,GIList,Table_ExternalData_1[[#This Row],[Item_key]],GDList,Table_ExternalData_1[[#Headers],[8]])</f>
        <v>0</v>
      </c>
      <c r="N197" s="7">
        <f>SUMIFS(GQList,GIList,Table_ExternalData_1[[#This Row],[Item_key]],GDList,Table_ExternalData_1[[#Headers],[9]])</f>
        <v>0</v>
      </c>
      <c r="O197" s="7">
        <f>SUMIFS(GQList,GIList,Table_ExternalData_1[[#This Row],[Item_key]],GDList,Table_ExternalData_1[[#Headers],[10]])</f>
        <v>0</v>
      </c>
      <c r="P197" s="7">
        <f>SUMIFS(GQList,GIList,Table_ExternalData_1[[#This Row],[Item_key]],GDList,Table_ExternalData_1[[#Headers],[11]])</f>
        <v>0</v>
      </c>
      <c r="Q197" s="7">
        <f>SUMIFS(GQList,GIList,Table_ExternalData_1[[#This Row],[Item_key]],GDList,Table_ExternalData_1[[#Headers],[12]])</f>
        <v>0</v>
      </c>
      <c r="R197" s="7">
        <f>SUMIFS(GQList,GIList,Table_ExternalData_1[[#This Row],[Item_key]],GDList,Table_ExternalData_1[[#Headers],[13]])</f>
        <v>0</v>
      </c>
      <c r="S197" s="7">
        <f>SUMIFS(GQList,GIList,Table_ExternalData_1[[#This Row],[Item_key]],GDList,Table_ExternalData_1[[#Headers],[14]])</f>
        <v>160</v>
      </c>
      <c r="T197" s="7">
        <f>SUMIFS(GQList,GIList,Table_ExternalData_1[[#This Row],[Item_key]],GDList,Table_ExternalData_1[[#Headers],[15]])</f>
        <v>0</v>
      </c>
      <c r="U197" s="7">
        <f>SUMIFS(GQList,GIList,Table_ExternalData_1[[#This Row],[Item_key]],GDList,Table_ExternalData_1[[#Headers],[16]])</f>
        <v>0</v>
      </c>
      <c r="V197" s="7">
        <f>SUMIFS(GQList,GIList,Table_ExternalData_1[[#This Row],[Item_key]],GDList,Table_ExternalData_1[[#Headers],[17]])</f>
        <v>0</v>
      </c>
      <c r="W197" s="7">
        <f>SUMIFS(GQList,GIList,Table_ExternalData_1[[#This Row],[Item_key]],GDList,Table_ExternalData_1[[#Headers],[18]])</f>
        <v>0</v>
      </c>
      <c r="X197" s="7">
        <f>SUMIFS(GQList,GIList,Table_ExternalData_1[[#This Row],[Item_key]],GDList,Table_ExternalData_1[[#Headers],[19]])</f>
        <v>0</v>
      </c>
      <c r="Y197" s="7">
        <f>SUMIFS(GQList,GIList,Table_ExternalData_1[[#This Row],[Item_key]],GDList,Table_ExternalData_1[[#Headers],[20]])</f>
        <v>0</v>
      </c>
      <c r="Z197" s="7">
        <f>SUMIFS(GQList,GIList,Table_ExternalData_1[[#This Row],[Item_key]],GDList,Table_ExternalData_1[[#Headers],[21]])</f>
        <v>0</v>
      </c>
      <c r="AA197" s="7">
        <f>SUMIFS(GQList,GIList,Table_ExternalData_1[[#This Row],[Item_key]],GDList,Table_ExternalData_1[[#Headers],[22]])</f>
        <v>0</v>
      </c>
      <c r="AB197" s="7">
        <f>SUMIFS(GQList,GIList,Table_ExternalData_1[[#This Row],[Item_key]],GDList,Table_ExternalData_1[[#Headers],[23]])</f>
        <v>0</v>
      </c>
      <c r="AC197" s="7">
        <f>SUMIFS(GQList,GIList,Table_ExternalData_1[[#This Row],[Item_key]],GDList,Table_ExternalData_1[[#Headers],[24]])</f>
        <v>0</v>
      </c>
      <c r="AD197" s="7">
        <f>SUMIFS(GQList,GIList,Table_ExternalData_1[[#This Row],[Item_key]],GDList,Table_ExternalData_1[[#Headers],[25]])</f>
        <v>0</v>
      </c>
      <c r="AE197" s="7">
        <f>SUMIFS(GQList,GIList,Table_ExternalData_1[[#This Row],[Item_key]],GDList,Table_ExternalData_1[[#Headers],[26]])</f>
        <v>0</v>
      </c>
      <c r="AF197" s="7">
        <f>SUMIFS(GQList,GIList,Table_ExternalData_1[[#This Row],[Item_key]],GDList,Table_ExternalData_1[[#Headers],[27]])</f>
        <v>0</v>
      </c>
      <c r="AG197" s="7">
        <f>SUMIFS(GQList,GIList,Table_ExternalData_1[[#This Row],[Item_key]],GDList,Table_ExternalData_1[[#Headers],[28]])</f>
        <v>0</v>
      </c>
      <c r="AH197" s="7">
        <f>SUMIFS(GQList,GIList,Table_ExternalData_1[[#This Row],[Item_key]],GDList,Table_ExternalData_1[[#Headers],[29]])</f>
        <v>0</v>
      </c>
      <c r="AI197" s="7">
        <f>SUMIFS(GQList,GIList,Table_ExternalData_1[[#This Row],[Item_key]],GDList,Table_ExternalData_1[[#Headers],[30]])</f>
        <v>0</v>
      </c>
      <c r="AJ197" s="7">
        <f>SUMIFS(GQList,GIList,Table_ExternalData_1[[#This Row],[Item_key]],GDList,Table_ExternalData_1[[#Headers],[31]])</f>
        <v>0</v>
      </c>
      <c r="AK197" s="7">
        <f>SUM(Table_ExternalData_1[[#This Row],[1]:[31]])</f>
        <v>304</v>
      </c>
    </row>
    <row r="198" spans="1:37" hidden="1">
      <c r="A198" s="3" t="s">
        <v>798</v>
      </c>
      <c r="B198" s="3" t="s">
        <v>283</v>
      </c>
      <c r="C198" s="3" t="s">
        <v>817</v>
      </c>
      <c r="D198" s="3" t="s">
        <v>818</v>
      </c>
      <c r="E198" s="6" t="s">
        <v>1662</v>
      </c>
      <c r="F198" s="7">
        <f>SUMIFS(GQList,GIList,Table_ExternalData_1[[#This Row],[Item_key]],GDList,Table_ExternalData_1[[#Headers],[1]])</f>
        <v>0</v>
      </c>
      <c r="G198" s="7">
        <f>SUMIFS(GQList,GIList,Table_ExternalData_1[[#This Row],[Item_key]],GDList,Table_ExternalData_1[[#Headers],[2]])</f>
        <v>0</v>
      </c>
      <c r="H198" s="7">
        <f>SUMIFS(GQList,GIList,Table_ExternalData_1[[#This Row],[Item_key]],GDList,Table_ExternalData_1[[#Headers],[3]])</f>
        <v>0</v>
      </c>
      <c r="I198" s="7">
        <f>SUMIFS(GQList,GIList,Table_ExternalData_1[[#This Row],[Item_key]],GDList,Table_ExternalData_1[[#Headers],[4]])</f>
        <v>0</v>
      </c>
      <c r="J198" s="7">
        <f>SUMIFS(GQList,GIList,Table_ExternalData_1[[#This Row],[Item_key]],GDList,Table_ExternalData_1[[#Headers],[5]])</f>
        <v>0</v>
      </c>
      <c r="K198" s="7">
        <f>SUMIFS(GQList,GIList,Table_ExternalData_1[[#This Row],[Item_key]],GDList,Table_ExternalData_1[[#Headers],[6]])</f>
        <v>0</v>
      </c>
      <c r="L198" s="7">
        <f>SUMIFS(GQList,GIList,Table_ExternalData_1[[#This Row],[Item_key]],GDList,Table_ExternalData_1[[#Headers],[7]])</f>
        <v>0</v>
      </c>
      <c r="M198" s="7">
        <f>SUMIFS(GQList,GIList,Table_ExternalData_1[[#This Row],[Item_key]],GDList,Table_ExternalData_1[[#Headers],[8]])</f>
        <v>0</v>
      </c>
      <c r="N198" s="7">
        <f>SUMIFS(GQList,GIList,Table_ExternalData_1[[#This Row],[Item_key]],GDList,Table_ExternalData_1[[#Headers],[9]])</f>
        <v>0</v>
      </c>
      <c r="O198" s="7">
        <f>SUMIFS(GQList,GIList,Table_ExternalData_1[[#This Row],[Item_key]],GDList,Table_ExternalData_1[[#Headers],[10]])</f>
        <v>150</v>
      </c>
      <c r="P198" s="7">
        <f>SUMIFS(GQList,GIList,Table_ExternalData_1[[#This Row],[Item_key]],GDList,Table_ExternalData_1[[#Headers],[11]])</f>
        <v>0</v>
      </c>
      <c r="Q198" s="7">
        <f>SUMIFS(GQList,GIList,Table_ExternalData_1[[#This Row],[Item_key]],GDList,Table_ExternalData_1[[#Headers],[12]])</f>
        <v>0</v>
      </c>
      <c r="R198" s="7">
        <f>SUMIFS(GQList,GIList,Table_ExternalData_1[[#This Row],[Item_key]],GDList,Table_ExternalData_1[[#Headers],[13]])</f>
        <v>0</v>
      </c>
      <c r="S198" s="7">
        <f>SUMIFS(GQList,GIList,Table_ExternalData_1[[#This Row],[Item_key]],GDList,Table_ExternalData_1[[#Headers],[14]])</f>
        <v>0</v>
      </c>
      <c r="T198" s="7">
        <f>SUMIFS(GQList,GIList,Table_ExternalData_1[[#This Row],[Item_key]],GDList,Table_ExternalData_1[[#Headers],[15]])</f>
        <v>0</v>
      </c>
      <c r="U198" s="7">
        <f>SUMIFS(GQList,GIList,Table_ExternalData_1[[#This Row],[Item_key]],GDList,Table_ExternalData_1[[#Headers],[16]])</f>
        <v>0</v>
      </c>
      <c r="V198" s="7">
        <f>SUMIFS(GQList,GIList,Table_ExternalData_1[[#This Row],[Item_key]],GDList,Table_ExternalData_1[[#Headers],[17]])</f>
        <v>0</v>
      </c>
      <c r="W198" s="7">
        <f>SUMIFS(GQList,GIList,Table_ExternalData_1[[#This Row],[Item_key]],GDList,Table_ExternalData_1[[#Headers],[18]])</f>
        <v>0</v>
      </c>
      <c r="X198" s="7">
        <f>SUMIFS(GQList,GIList,Table_ExternalData_1[[#This Row],[Item_key]],GDList,Table_ExternalData_1[[#Headers],[19]])</f>
        <v>0</v>
      </c>
      <c r="Y198" s="7">
        <f>SUMIFS(GQList,GIList,Table_ExternalData_1[[#This Row],[Item_key]],GDList,Table_ExternalData_1[[#Headers],[20]])</f>
        <v>0</v>
      </c>
      <c r="Z198" s="7">
        <f>SUMIFS(GQList,GIList,Table_ExternalData_1[[#This Row],[Item_key]],GDList,Table_ExternalData_1[[#Headers],[21]])</f>
        <v>0</v>
      </c>
      <c r="AA198" s="7">
        <f>SUMIFS(GQList,GIList,Table_ExternalData_1[[#This Row],[Item_key]],GDList,Table_ExternalData_1[[#Headers],[22]])</f>
        <v>0</v>
      </c>
      <c r="AB198" s="7">
        <f>SUMIFS(GQList,GIList,Table_ExternalData_1[[#This Row],[Item_key]],GDList,Table_ExternalData_1[[#Headers],[23]])</f>
        <v>0</v>
      </c>
      <c r="AC198" s="7">
        <f>SUMIFS(GQList,GIList,Table_ExternalData_1[[#This Row],[Item_key]],GDList,Table_ExternalData_1[[#Headers],[24]])</f>
        <v>0</v>
      </c>
      <c r="AD198" s="7">
        <f>SUMIFS(GQList,GIList,Table_ExternalData_1[[#This Row],[Item_key]],GDList,Table_ExternalData_1[[#Headers],[25]])</f>
        <v>0</v>
      </c>
      <c r="AE198" s="7">
        <f>SUMIFS(GQList,GIList,Table_ExternalData_1[[#This Row],[Item_key]],GDList,Table_ExternalData_1[[#Headers],[26]])</f>
        <v>0</v>
      </c>
      <c r="AF198" s="7">
        <f>SUMIFS(GQList,GIList,Table_ExternalData_1[[#This Row],[Item_key]],GDList,Table_ExternalData_1[[#Headers],[27]])</f>
        <v>0</v>
      </c>
      <c r="AG198" s="7">
        <f>SUMIFS(GQList,GIList,Table_ExternalData_1[[#This Row],[Item_key]],GDList,Table_ExternalData_1[[#Headers],[28]])</f>
        <v>0</v>
      </c>
      <c r="AH198" s="7">
        <f>SUMIFS(GQList,GIList,Table_ExternalData_1[[#This Row],[Item_key]],GDList,Table_ExternalData_1[[#Headers],[29]])</f>
        <v>0</v>
      </c>
      <c r="AI198" s="7">
        <f>SUMIFS(GQList,GIList,Table_ExternalData_1[[#This Row],[Item_key]],GDList,Table_ExternalData_1[[#Headers],[30]])</f>
        <v>0</v>
      </c>
      <c r="AJ198" s="7">
        <f>SUMIFS(GQList,GIList,Table_ExternalData_1[[#This Row],[Item_key]],GDList,Table_ExternalData_1[[#Headers],[31]])</f>
        <v>0</v>
      </c>
      <c r="AK198" s="7">
        <f>SUM(Table_ExternalData_1[[#This Row],[1]:[31]])</f>
        <v>150</v>
      </c>
    </row>
    <row r="199" spans="1:37" hidden="1">
      <c r="A199" s="3" t="s">
        <v>798</v>
      </c>
      <c r="B199" s="3" t="s">
        <v>162</v>
      </c>
      <c r="C199" s="3" t="s">
        <v>819</v>
      </c>
      <c r="D199" s="3" t="s">
        <v>820</v>
      </c>
      <c r="E199" s="6" t="s">
        <v>1662</v>
      </c>
      <c r="F199" s="7">
        <f>SUMIFS(GQList,GIList,Table_ExternalData_1[[#This Row],[Item_key]],GDList,Table_ExternalData_1[[#Headers],[1]])</f>
        <v>0</v>
      </c>
      <c r="G199" s="7">
        <f>SUMIFS(GQList,GIList,Table_ExternalData_1[[#This Row],[Item_key]],GDList,Table_ExternalData_1[[#Headers],[2]])</f>
        <v>0</v>
      </c>
      <c r="H199" s="7">
        <f>SUMIFS(GQList,GIList,Table_ExternalData_1[[#This Row],[Item_key]],GDList,Table_ExternalData_1[[#Headers],[3]])</f>
        <v>0</v>
      </c>
      <c r="I199" s="7">
        <f>SUMIFS(GQList,GIList,Table_ExternalData_1[[#This Row],[Item_key]],GDList,Table_ExternalData_1[[#Headers],[4]])</f>
        <v>0</v>
      </c>
      <c r="J199" s="7">
        <f>SUMIFS(GQList,GIList,Table_ExternalData_1[[#This Row],[Item_key]],GDList,Table_ExternalData_1[[#Headers],[5]])</f>
        <v>90</v>
      </c>
      <c r="K199" s="7">
        <f>SUMIFS(GQList,GIList,Table_ExternalData_1[[#This Row],[Item_key]],GDList,Table_ExternalData_1[[#Headers],[6]])</f>
        <v>0</v>
      </c>
      <c r="L199" s="7">
        <f>SUMIFS(GQList,GIList,Table_ExternalData_1[[#This Row],[Item_key]],GDList,Table_ExternalData_1[[#Headers],[7]])</f>
        <v>0</v>
      </c>
      <c r="M199" s="7">
        <f>SUMIFS(GQList,GIList,Table_ExternalData_1[[#This Row],[Item_key]],GDList,Table_ExternalData_1[[#Headers],[8]])</f>
        <v>0</v>
      </c>
      <c r="N199" s="7">
        <f>SUMIFS(GQList,GIList,Table_ExternalData_1[[#This Row],[Item_key]],GDList,Table_ExternalData_1[[#Headers],[9]])</f>
        <v>0</v>
      </c>
      <c r="O199" s="7">
        <f>SUMIFS(GQList,GIList,Table_ExternalData_1[[#This Row],[Item_key]],GDList,Table_ExternalData_1[[#Headers],[10]])</f>
        <v>0</v>
      </c>
      <c r="P199" s="7">
        <f>SUMIFS(GQList,GIList,Table_ExternalData_1[[#This Row],[Item_key]],GDList,Table_ExternalData_1[[#Headers],[11]])</f>
        <v>5</v>
      </c>
      <c r="Q199" s="7">
        <f>SUMIFS(GQList,GIList,Table_ExternalData_1[[#This Row],[Item_key]],GDList,Table_ExternalData_1[[#Headers],[12]])</f>
        <v>0</v>
      </c>
      <c r="R199" s="7">
        <f>SUMIFS(GQList,GIList,Table_ExternalData_1[[#This Row],[Item_key]],GDList,Table_ExternalData_1[[#Headers],[13]])</f>
        <v>0</v>
      </c>
      <c r="S199" s="7">
        <f>SUMIFS(GQList,GIList,Table_ExternalData_1[[#This Row],[Item_key]],GDList,Table_ExternalData_1[[#Headers],[14]])</f>
        <v>240</v>
      </c>
      <c r="T199" s="7">
        <f>SUMIFS(GQList,GIList,Table_ExternalData_1[[#This Row],[Item_key]],GDList,Table_ExternalData_1[[#Headers],[15]])</f>
        <v>0</v>
      </c>
      <c r="U199" s="7">
        <f>SUMIFS(GQList,GIList,Table_ExternalData_1[[#This Row],[Item_key]],GDList,Table_ExternalData_1[[#Headers],[16]])</f>
        <v>228</v>
      </c>
      <c r="V199" s="7">
        <f>SUMIFS(GQList,GIList,Table_ExternalData_1[[#This Row],[Item_key]],GDList,Table_ExternalData_1[[#Headers],[17]])</f>
        <v>200</v>
      </c>
      <c r="W199" s="7">
        <f>SUMIFS(GQList,GIList,Table_ExternalData_1[[#This Row],[Item_key]],GDList,Table_ExternalData_1[[#Headers],[18]])</f>
        <v>0</v>
      </c>
      <c r="X199" s="7">
        <f>SUMIFS(GQList,GIList,Table_ExternalData_1[[#This Row],[Item_key]],GDList,Table_ExternalData_1[[#Headers],[19]])</f>
        <v>0</v>
      </c>
      <c r="Y199" s="7">
        <f>SUMIFS(GQList,GIList,Table_ExternalData_1[[#This Row],[Item_key]],GDList,Table_ExternalData_1[[#Headers],[20]])</f>
        <v>0</v>
      </c>
      <c r="Z199" s="7">
        <f>SUMIFS(GQList,GIList,Table_ExternalData_1[[#This Row],[Item_key]],GDList,Table_ExternalData_1[[#Headers],[21]])</f>
        <v>0</v>
      </c>
      <c r="AA199" s="7">
        <f>SUMIFS(GQList,GIList,Table_ExternalData_1[[#This Row],[Item_key]],GDList,Table_ExternalData_1[[#Headers],[22]])</f>
        <v>0</v>
      </c>
      <c r="AB199" s="7">
        <f>SUMIFS(GQList,GIList,Table_ExternalData_1[[#This Row],[Item_key]],GDList,Table_ExternalData_1[[#Headers],[23]])</f>
        <v>0</v>
      </c>
      <c r="AC199" s="7">
        <f>SUMIFS(GQList,GIList,Table_ExternalData_1[[#This Row],[Item_key]],GDList,Table_ExternalData_1[[#Headers],[24]])</f>
        <v>0</v>
      </c>
      <c r="AD199" s="7">
        <f>SUMIFS(GQList,GIList,Table_ExternalData_1[[#This Row],[Item_key]],GDList,Table_ExternalData_1[[#Headers],[25]])</f>
        <v>0</v>
      </c>
      <c r="AE199" s="7">
        <f>SUMIFS(GQList,GIList,Table_ExternalData_1[[#This Row],[Item_key]],GDList,Table_ExternalData_1[[#Headers],[26]])</f>
        <v>0</v>
      </c>
      <c r="AF199" s="7">
        <f>SUMIFS(GQList,GIList,Table_ExternalData_1[[#This Row],[Item_key]],GDList,Table_ExternalData_1[[#Headers],[27]])</f>
        <v>0</v>
      </c>
      <c r="AG199" s="7">
        <f>SUMIFS(GQList,GIList,Table_ExternalData_1[[#This Row],[Item_key]],GDList,Table_ExternalData_1[[#Headers],[28]])</f>
        <v>0</v>
      </c>
      <c r="AH199" s="7">
        <f>SUMIFS(GQList,GIList,Table_ExternalData_1[[#This Row],[Item_key]],GDList,Table_ExternalData_1[[#Headers],[29]])</f>
        <v>0</v>
      </c>
      <c r="AI199" s="7">
        <f>SUMIFS(GQList,GIList,Table_ExternalData_1[[#This Row],[Item_key]],GDList,Table_ExternalData_1[[#Headers],[30]])</f>
        <v>0</v>
      </c>
      <c r="AJ199" s="7">
        <f>SUMIFS(GQList,GIList,Table_ExternalData_1[[#This Row],[Item_key]],GDList,Table_ExternalData_1[[#Headers],[31]])</f>
        <v>5</v>
      </c>
      <c r="AK199" s="7">
        <f>SUM(Table_ExternalData_1[[#This Row],[1]:[31]])</f>
        <v>768</v>
      </c>
    </row>
    <row r="200" spans="1:37" hidden="1">
      <c r="A200" s="3" t="s">
        <v>798</v>
      </c>
      <c r="B200" s="3" t="s">
        <v>114</v>
      </c>
      <c r="C200" s="3" t="s">
        <v>821</v>
      </c>
      <c r="D200" s="3" t="s">
        <v>822</v>
      </c>
      <c r="E200" s="6" t="s">
        <v>1662</v>
      </c>
      <c r="F200" s="7">
        <f>SUMIFS(GQList,GIList,Table_ExternalData_1[[#This Row],[Item_key]],GDList,Table_ExternalData_1[[#Headers],[1]])</f>
        <v>0</v>
      </c>
      <c r="G200" s="7">
        <f>SUMIFS(GQList,GIList,Table_ExternalData_1[[#This Row],[Item_key]],GDList,Table_ExternalData_1[[#Headers],[2]])</f>
        <v>0</v>
      </c>
      <c r="H200" s="7">
        <f>SUMIFS(GQList,GIList,Table_ExternalData_1[[#This Row],[Item_key]],GDList,Table_ExternalData_1[[#Headers],[3]])</f>
        <v>0</v>
      </c>
      <c r="I200" s="7">
        <f>SUMIFS(GQList,GIList,Table_ExternalData_1[[#This Row],[Item_key]],GDList,Table_ExternalData_1[[#Headers],[4]])</f>
        <v>126</v>
      </c>
      <c r="J200" s="7">
        <f>SUMIFS(GQList,GIList,Table_ExternalData_1[[#This Row],[Item_key]],GDList,Table_ExternalData_1[[#Headers],[5]])</f>
        <v>222</v>
      </c>
      <c r="K200" s="7">
        <f>SUMIFS(GQList,GIList,Table_ExternalData_1[[#This Row],[Item_key]],GDList,Table_ExternalData_1[[#Headers],[6]])</f>
        <v>0</v>
      </c>
      <c r="L200" s="7">
        <f>SUMIFS(GQList,GIList,Table_ExternalData_1[[#This Row],[Item_key]],GDList,Table_ExternalData_1[[#Headers],[7]])</f>
        <v>0</v>
      </c>
      <c r="M200" s="7">
        <f>SUMIFS(GQList,GIList,Table_ExternalData_1[[#This Row],[Item_key]],GDList,Table_ExternalData_1[[#Headers],[8]])</f>
        <v>0</v>
      </c>
      <c r="N200" s="7">
        <f>SUMIFS(GQList,GIList,Table_ExternalData_1[[#This Row],[Item_key]],GDList,Table_ExternalData_1[[#Headers],[9]])</f>
        <v>772</v>
      </c>
      <c r="O200" s="7">
        <f>SUMIFS(GQList,GIList,Table_ExternalData_1[[#This Row],[Item_key]],GDList,Table_ExternalData_1[[#Headers],[10]])</f>
        <v>57</v>
      </c>
      <c r="P200" s="7">
        <f>SUMIFS(GQList,GIList,Table_ExternalData_1[[#This Row],[Item_key]],GDList,Table_ExternalData_1[[#Headers],[11]])</f>
        <v>360</v>
      </c>
      <c r="Q200" s="7">
        <f>SUMIFS(GQList,GIList,Table_ExternalData_1[[#This Row],[Item_key]],GDList,Table_ExternalData_1[[#Headers],[12]])</f>
        <v>0</v>
      </c>
      <c r="R200" s="7">
        <f>SUMIFS(GQList,GIList,Table_ExternalData_1[[#This Row],[Item_key]],GDList,Table_ExternalData_1[[#Headers],[13]])</f>
        <v>0</v>
      </c>
      <c r="S200" s="7">
        <f>SUMIFS(GQList,GIList,Table_ExternalData_1[[#This Row],[Item_key]],GDList,Table_ExternalData_1[[#Headers],[14]])</f>
        <v>72</v>
      </c>
      <c r="T200" s="7">
        <f>SUMIFS(GQList,GIList,Table_ExternalData_1[[#This Row],[Item_key]],GDList,Table_ExternalData_1[[#Headers],[15]])</f>
        <v>0</v>
      </c>
      <c r="U200" s="7">
        <f>SUMIFS(GQList,GIList,Table_ExternalData_1[[#This Row],[Item_key]],GDList,Table_ExternalData_1[[#Headers],[16]])</f>
        <v>0</v>
      </c>
      <c r="V200" s="7">
        <f>SUMIFS(GQList,GIList,Table_ExternalData_1[[#This Row],[Item_key]],GDList,Table_ExternalData_1[[#Headers],[17]])</f>
        <v>608</v>
      </c>
      <c r="W200" s="7">
        <f>SUMIFS(GQList,GIList,Table_ExternalData_1[[#This Row],[Item_key]],GDList,Table_ExternalData_1[[#Headers],[18]])</f>
        <v>324</v>
      </c>
      <c r="X200" s="7">
        <f>SUMIFS(GQList,GIList,Table_ExternalData_1[[#This Row],[Item_key]],GDList,Table_ExternalData_1[[#Headers],[19]])</f>
        <v>160</v>
      </c>
      <c r="Y200" s="7">
        <f>SUMIFS(GQList,GIList,Table_ExternalData_1[[#This Row],[Item_key]],GDList,Table_ExternalData_1[[#Headers],[20]])</f>
        <v>174</v>
      </c>
      <c r="Z200" s="7">
        <f>SUMIFS(GQList,GIList,Table_ExternalData_1[[#This Row],[Item_key]],GDList,Table_ExternalData_1[[#Headers],[21]])</f>
        <v>371</v>
      </c>
      <c r="AA200" s="7">
        <f>SUMIFS(GQList,GIList,Table_ExternalData_1[[#This Row],[Item_key]],GDList,Table_ExternalData_1[[#Headers],[22]])</f>
        <v>154</v>
      </c>
      <c r="AB200" s="7">
        <f>SUMIFS(GQList,GIList,Table_ExternalData_1[[#This Row],[Item_key]],GDList,Table_ExternalData_1[[#Headers],[23]])</f>
        <v>0</v>
      </c>
      <c r="AC200" s="7">
        <f>SUMIFS(GQList,GIList,Table_ExternalData_1[[#This Row],[Item_key]],GDList,Table_ExternalData_1[[#Headers],[24]])</f>
        <v>0</v>
      </c>
      <c r="AD200" s="7">
        <f>SUMIFS(GQList,GIList,Table_ExternalData_1[[#This Row],[Item_key]],GDList,Table_ExternalData_1[[#Headers],[25]])</f>
        <v>276</v>
      </c>
      <c r="AE200" s="7">
        <f>SUMIFS(GQList,GIList,Table_ExternalData_1[[#This Row],[Item_key]],GDList,Table_ExternalData_1[[#Headers],[26]])</f>
        <v>170</v>
      </c>
      <c r="AF200" s="7">
        <f>SUMIFS(GQList,GIList,Table_ExternalData_1[[#This Row],[Item_key]],GDList,Table_ExternalData_1[[#Headers],[27]])</f>
        <v>582</v>
      </c>
      <c r="AG200" s="7">
        <f>SUMIFS(GQList,GIList,Table_ExternalData_1[[#This Row],[Item_key]],GDList,Table_ExternalData_1[[#Headers],[28]])</f>
        <v>0</v>
      </c>
      <c r="AH200" s="7">
        <f>SUMIFS(GQList,GIList,Table_ExternalData_1[[#This Row],[Item_key]],GDList,Table_ExternalData_1[[#Headers],[29]])</f>
        <v>0</v>
      </c>
      <c r="AI200" s="7">
        <f>SUMIFS(GQList,GIList,Table_ExternalData_1[[#This Row],[Item_key]],GDList,Table_ExternalData_1[[#Headers],[30]])</f>
        <v>756</v>
      </c>
      <c r="AJ200" s="7">
        <f>SUMIFS(GQList,GIList,Table_ExternalData_1[[#This Row],[Item_key]],GDList,Table_ExternalData_1[[#Headers],[31]])</f>
        <v>132</v>
      </c>
      <c r="AK200" s="7">
        <f>SUM(Table_ExternalData_1[[#This Row],[1]:[31]])</f>
        <v>5316</v>
      </c>
    </row>
    <row r="201" spans="1:37" hidden="1">
      <c r="A201" s="3" t="s">
        <v>798</v>
      </c>
      <c r="B201" s="3" t="s">
        <v>115</v>
      </c>
      <c r="C201" s="3" t="s">
        <v>823</v>
      </c>
      <c r="D201" s="3" t="s">
        <v>824</v>
      </c>
      <c r="E201" s="6" t="s">
        <v>1662</v>
      </c>
      <c r="F201" s="7">
        <f>SUMIFS(GQList,GIList,Table_ExternalData_1[[#This Row],[Item_key]],GDList,Table_ExternalData_1[[#Headers],[1]])</f>
        <v>0</v>
      </c>
      <c r="G201" s="7">
        <f>SUMIFS(GQList,GIList,Table_ExternalData_1[[#This Row],[Item_key]],GDList,Table_ExternalData_1[[#Headers],[2]])</f>
        <v>0</v>
      </c>
      <c r="H201" s="7">
        <f>SUMIFS(GQList,GIList,Table_ExternalData_1[[#This Row],[Item_key]],GDList,Table_ExternalData_1[[#Headers],[3]])</f>
        <v>0</v>
      </c>
      <c r="I201" s="7">
        <f>SUMIFS(GQList,GIList,Table_ExternalData_1[[#This Row],[Item_key]],GDList,Table_ExternalData_1[[#Headers],[4]])</f>
        <v>126</v>
      </c>
      <c r="J201" s="7">
        <f>SUMIFS(GQList,GIList,Table_ExternalData_1[[#This Row],[Item_key]],GDList,Table_ExternalData_1[[#Headers],[5]])</f>
        <v>222</v>
      </c>
      <c r="K201" s="7">
        <f>SUMIFS(GQList,GIList,Table_ExternalData_1[[#This Row],[Item_key]],GDList,Table_ExternalData_1[[#Headers],[6]])</f>
        <v>0</v>
      </c>
      <c r="L201" s="7">
        <f>SUMIFS(GQList,GIList,Table_ExternalData_1[[#This Row],[Item_key]],GDList,Table_ExternalData_1[[#Headers],[7]])</f>
        <v>0</v>
      </c>
      <c r="M201" s="7">
        <f>SUMIFS(GQList,GIList,Table_ExternalData_1[[#This Row],[Item_key]],GDList,Table_ExternalData_1[[#Headers],[8]])</f>
        <v>0</v>
      </c>
      <c r="N201" s="7">
        <f>SUMIFS(GQList,GIList,Table_ExternalData_1[[#This Row],[Item_key]],GDList,Table_ExternalData_1[[#Headers],[9]])</f>
        <v>772</v>
      </c>
      <c r="O201" s="7">
        <f>SUMIFS(GQList,GIList,Table_ExternalData_1[[#This Row],[Item_key]],GDList,Table_ExternalData_1[[#Headers],[10]])</f>
        <v>57</v>
      </c>
      <c r="P201" s="7">
        <f>SUMIFS(GQList,GIList,Table_ExternalData_1[[#This Row],[Item_key]],GDList,Table_ExternalData_1[[#Headers],[11]])</f>
        <v>360</v>
      </c>
      <c r="Q201" s="7">
        <f>SUMIFS(GQList,GIList,Table_ExternalData_1[[#This Row],[Item_key]],GDList,Table_ExternalData_1[[#Headers],[12]])</f>
        <v>0</v>
      </c>
      <c r="R201" s="7">
        <f>SUMIFS(GQList,GIList,Table_ExternalData_1[[#This Row],[Item_key]],GDList,Table_ExternalData_1[[#Headers],[13]])</f>
        <v>0</v>
      </c>
      <c r="S201" s="7">
        <f>SUMIFS(GQList,GIList,Table_ExternalData_1[[#This Row],[Item_key]],GDList,Table_ExternalData_1[[#Headers],[14]])</f>
        <v>72</v>
      </c>
      <c r="T201" s="7">
        <f>SUMIFS(GQList,GIList,Table_ExternalData_1[[#This Row],[Item_key]],GDList,Table_ExternalData_1[[#Headers],[15]])</f>
        <v>0</v>
      </c>
      <c r="U201" s="7">
        <f>SUMIFS(GQList,GIList,Table_ExternalData_1[[#This Row],[Item_key]],GDList,Table_ExternalData_1[[#Headers],[16]])</f>
        <v>0</v>
      </c>
      <c r="V201" s="7">
        <f>SUMIFS(GQList,GIList,Table_ExternalData_1[[#This Row],[Item_key]],GDList,Table_ExternalData_1[[#Headers],[17]])</f>
        <v>608</v>
      </c>
      <c r="W201" s="7">
        <f>SUMIFS(GQList,GIList,Table_ExternalData_1[[#This Row],[Item_key]],GDList,Table_ExternalData_1[[#Headers],[18]])</f>
        <v>324</v>
      </c>
      <c r="X201" s="7">
        <f>SUMIFS(GQList,GIList,Table_ExternalData_1[[#This Row],[Item_key]],GDList,Table_ExternalData_1[[#Headers],[19]])</f>
        <v>160</v>
      </c>
      <c r="Y201" s="7">
        <f>SUMIFS(GQList,GIList,Table_ExternalData_1[[#This Row],[Item_key]],GDList,Table_ExternalData_1[[#Headers],[20]])</f>
        <v>174</v>
      </c>
      <c r="Z201" s="7">
        <f>SUMIFS(GQList,GIList,Table_ExternalData_1[[#This Row],[Item_key]],GDList,Table_ExternalData_1[[#Headers],[21]])</f>
        <v>371</v>
      </c>
      <c r="AA201" s="7">
        <f>SUMIFS(GQList,GIList,Table_ExternalData_1[[#This Row],[Item_key]],GDList,Table_ExternalData_1[[#Headers],[22]])</f>
        <v>154</v>
      </c>
      <c r="AB201" s="7">
        <f>SUMIFS(GQList,GIList,Table_ExternalData_1[[#This Row],[Item_key]],GDList,Table_ExternalData_1[[#Headers],[23]])</f>
        <v>0</v>
      </c>
      <c r="AC201" s="7">
        <f>SUMIFS(GQList,GIList,Table_ExternalData_1[[#This Row],[Item_key]],GDList,Table_ExternalData_1[[#Headers],[24]])</f>
        <v>0</v>
      </c>
      <c r="AD201" s="7">
        <f>SUMIFS(GQList,GIList,Table_ExternalData_1[[#This Row],[Item_key]],GDList,Table_ExternalData_1[[#Headers],[25]])</f>
        <v>276</v>
      </c>
      <c r="AE201" s="7">
        <f>SUMIFS(GQList,GIList,Table_ExternalData_1[[#This Row],[Item_key]],GDList,Table_ExternalData_1[[#Headers],[26]])</f>
        <v>170</v>
      </c>
      <c r="AF201" s="7">
        <f>SUMIFS(GQList,GIList,Table_ExternalData_1[[#This Row],[Item_key]],GDList,Table_ExternalData_1[[#Headers],[27]])</f>
        <v>582</v>
      </c>
      <c r="AG201" s="7">
        <f>SUMIFS(GQList,GIList,Table_ExternalData_1[[#This Row],[Item_key]],GDList,Table_ExternalData_1[[#Headers],[28]])</f>
        <v>0</v>
      </c>
      <c r="AH201" s="7">
        <f>SUMIFS(GQList,GIList,Table_ExternalData_1[[#This Row],[Item_key]],GDList,Table_ExternalData_1[[#Headers],[29]])</f>
        <v>0</v>
      </c>
      <c r="AI201" s="7">
        <f>SUMIFS(GQList,GIList,Table_ExternalData_1[[#This Row],[Item_key]],GDList,Table_ExternalData_1[[#Headers],[30]])</f>
        <v>756</v>
      </c>
      <c r="AJ201" s="7">
        <f>SUMIFS(GQList,GIList,Table_ExternalData_1[[#This Row],[Item_key]],GDList,Table_ExternalData_1[[#Headers],[31]])</f>
        <v>132</v>
      </c>
      <c r="AK201" s="7">
        <f>SUM(Table_ExternalData_1[[#This Row],[1]:[31]])</f>
        <v>5316</v>
      </c>
    </row>
    <row r="202" spans="1:37" hidden="1">
      <c r="A202" s="3" t="s">
        <v>798</v>
      </c>
      <c r="B202" s="3" t="s">
        <v>116</v>
      </c>
      <c r="C202" s="3" t="s">
        <v>825</v>
      </c>
      <c r="D202" s="3" t="s">
        <v>800</v>
      </c>
      <c r="E202" s="6" t="s">
        <v>1662</v>
      </c>
      <c r="F202" s="7">
        <f>SUMIFS(GQList,GIList,Table_ExternalData_1[[#This Row],[Item_key]],GDList,Table_ExternalData_1[[#Headers],[1]])</f>
        <v>0</v>
      </c>
      <c r="G202" s="7">
        <f>SUMIFS(GQList,GIList,Table_ExternalData_1[[#This Row],[Item_key]],GDList,Table_ExternalData_1[[#Headers],[2]])</f>
        <v>0</v>
      </c>
      <c r="H202" s="7">
        <f>SUMIFS(GQList,GIList,Table_ExternalData_1[[#This Row],[Item_key]],GDList,Table_ExternalData_1[[#Headers],[3]])</f>
        <v>0</v>
      </c>
      <c r="I202" s="7">
        <f>SUMIFS(GQList,GIList,Table_ExternalData_1[[#This Row],[Item_key]],GDList,Table_ExternalData_1[[#Headers],[4]])</f>
        <v>126</v>
      </c>
      <c r="J202" s="7">
        <f>SUMIFS(GQList,GIList,Table_ExternalData_1[[#This Row],[Item_key]],GDList,Table_ExternalData_1[[#Headers],[5]])</f>
        <v>222</v>
      </c>
      <c r="K202" s="7">
        <f>SUMIFS(GQList,GIList,Table_ExternalData_1[[#This Row],[Item_key]],GDList,Table_ExternalData_1[[#Headers],[6]])</f>
        <v>0</v>
      </c>
      <c r="L202" s="7">
        <f>SUMIFS(GQList,GIList,Table_ExternalData_1[[#This Row],[Item_key]],GDList,Table_ExternalData_1[[#Headers],[7]])</f>
        <v>0</v>
      </c>
      <c r="M202" s="7">
        <f>SUMIFS(GQList,GIList,Table_ExternalData_1[[#This Row],[Item_key]],GDList,Table_ExternalData_1[[#Headers],[8]])</f>
        <v>0</v>
      </c>
      <c r="N202" s="7">
        <f>SUMIFS(GQList,GIList,Table_ExternalData_1[[#This Row],[Item_key]],GDList,Table_ExternalData_1[[#Headers],[9]])</f>
        <v>772</v>
      </c>
      <c r="O202" s="7">
        <f>SUMIFS(GQList,GIList,Table_ExternalData_1[[#This Row],[Item_key]],GDList,Table_ExternalData_1[[#Headers],[10]])</f>
        <v>57</v>
      </c>
      <c r="P202" s="7">
        <f>SUMIFS(GQList,GIList,Table_ExternalData_1[[#This Row],[Item_key]],GDList,Table_ExternalData_1[[#Headers],[11]])</f>
        <v>360</v>
      </c>
      <c r="Q202" s="7">
        <f>SUMIFS(GQList,GIList,Table_ExternalData_1[[#This Row],[Item_key]],GDList,Table_ExternalData_1[[#Headers],[12]])</f>
        <v>0</v>
      </c>
      <c r="R202" s="7">
        <f>SUMIFS(GQList,GIList,Table_ExternalData_1[[#This Row],[Item_key]],GDList,Table_ExternalData_1[[#Headers],[13]])</f>
        <v>0</v>
      </c>
      <c r="S202" s="7">
        <f>SUMIFS(GQList,GIList,Table_ExternalData_1[[#This Row],[Item_key]],GDList,Table_ExternalData_1[[#Headers],[14]])</f>
        <v>72</v>
      </c>
      <c r="T202" s="7">
        <f>SUMIFS(GQList,GIList,Table_ExternalData_1[[#This Row],[Item_key]],GDList,Table_ExternalData_1[[#Headers],[15]])</f>
        <v>0</v>
      </c>
      <c r="U202" s="7">
        <f>SUMIFS(GQList,GIList,Table_ExternalData_1[[#This Row],[Item_key]],GDList,Table_ExternalData_1[[#Headers],[16]])</f>
        <v>0</v>
      </c>
      <c r="V202" s="7">
        <f>SUMIFS(GQList,GIList,Table_ExternalData_1[[#This Row],[Item_key]],GDList,Table_ExternalData_1[[#Headers],[17]])</f>
        <v>608</v>
      </c>
      <c r="W202" s="7">
        <f>SUMIFS(GQList,GIList,Table_ExternalData_1[[#This Row],[Item_key]],GDList,Table_ExternalData_1[[#Headers],[18]])</f>
        <v>324</v>
      </c>
      <c r="X202" s="7">
        <f>SUMIFS(GQList,GIList,Table_ExternalData_1[[#This Row],[Item_key]],GDList,Table_ExternalData_1[[#Headers],[19]])</f>
        <v>160</v>
      </c>
      <c r="Y202" s="7">
        <f>SUMIFS(GQList,GIList,Table_ExternalData_1[[#This Row],[Item_key]],GDList,Table_ExternalData_1[[#Headers],[20]])</f>
        <v>174</v>
      </c>
      <c r="Z202" s="7">
        <f>SUMIFS(GQList,GIList,Table_ExternalData_1[[#This Row],[Item_key]],GDList,Table_ExternalData_1[[#Headers],[21]])</f>
        <v>371</v>
      </c>
      <c r="AA202" s="7">
        <f>SUMIFS(GQList,GIList,Table_ExternalData_1[[#This Row],[Item_key]],GDList,Table_ExternalData_1[[#Headers],[22]])</f>
        <v>154</v>
      </c>
      <c r="AB202" s="7">
        <f>SUMIFS(GQList,GIList,Table_ExternalData_1[[#This Row],[Item_key]],GDList,Table_ExternalData_1[[#Headers],[23]])</f>
        <v>0</v>
      </c>
      <c r="AC202" s="7">
        <f>SUMIFS(GQList,GIList,Table_ExternalData_1[[#This Row],[Item_key]],GDList,Table_ExternalData_1[[#Headers],[24]])</f>
        <v>0</v>
      </c>
      <c r="AD202" s="7">
        <f>SUMIFS(GQList,GIList,Table_ExternalData_1[[#This Row],[Item_key]],GDList,Table_ExternalData_1[[#Headers],[25]])</f>
        <v>276</v>
      </c>
      <c r="AE202" s="7">
        <f>SUMIFS(GQList,GIList,Table_ExternalData_1[[#This Row],[Item_key]],GDList,Table_ExternalData_1[[#Headers],[26]])</f>
        <v>170</v>
      </c>
      <c r="AF202" s="7">
        <f>SUMIFS(GQList,GIList,Table_ExternalData_1[[#This Row],[Item_key]],GDList,Table_ExternalData_1[[#Headers],[27]])</f>
        <v>582</v>
      </c>
      <c r="AG202" s="7">
        <f>SUMIFS(GQList,GIList,Table_ExternalData_1[[#This Row],[Item_key]],GDList,Table_ExternalData_1[[#Headers],[28]])</f>
        <v>0</v>
      </c>
      <c r="AH202" s="7">
        <f>SUMIFS(GQList,GIList,Table_ExternalData_1[[#This Row],[Item_key]],GDList,Table_ExternalData_1[[#Headers],[29]])</f>
        <v>0</v>
      </c>
      <c r="AI202" s="7">
        <f>SUMIFS(GQList,GIList,Table_ExternalData_1[[#This Row],[Item_key]],GDList,Table_ExternalData_1[[#Headers],[30]])</f>
        <v>756</v>
      </c>
      <c r="AJ202" s="7">
        <f>SUMIFS(GQList,GIList,Table_ExternalData_1[[#This Row],[Item_key]],GDList,Table_ExternalData_1[[#Headers],[31]])</f>
        <v>132</v>
      </c>
      <c r="AK202" s="7">
        <f>SUM(Table_ExternalData_1[[#This Row],[1]:[31]])</f>
        <v>5316</v>
      </c>
    </row>
    <row r="203" spans="1:37" hidden="1">
      <c r="A203" s="3" t="s">
        <v>798</v>
      </c>
      <c r="B203" s="3" t="s">
        <v>117</v>
      </c>
      <c r="C203" s="3" t="s">
        <v>826</v>
      </c>
      <c r="D203" s="3" t="s">
        <v>827</v>
      </c>
      <c r="E203" s="6" t="s">
        <v>1662</v>
      </c>
      <c r="F203" s="7">
        <f>SUMIFS(GQList,GIList,Table_ExternalData_1[[#This Row],[Item_key]],GDList,Table_ExternalData_1[[#Headers],[1]])</f>
        <v>0</v>
      </c>
      <c r="G203" s="7">
        <f>SUMIFS(GQList,GIList,Table_ExternalData_1[[#This Row],[Item_key]],GDList,Table_ExternalData_1[[#Headers],[2]])</f>
        <v>0</v>
      </c>
      <c r="H203" s="7">
        <f>SUMIFS(GQList,GIList,Table_ExternalData_1[[#This Row],[Item_key]],GDList,Table_ExternalData_1[[#Headers],[3]])</f>
        <v>0</v>
      </c>
      <c r="I203" s="7">
        <f>SUMIFS(GQList,GIList,Table_ExternalData_1[[#This Row],[Item_key]],GDList,Table_ExternalData_1[[#Headers],[4]])</f>
        <v>126</v>
      </c>
      <c r="J203" s="7">
        <f>SUMIFS(GQList,GIList,Table_ExternalData_1[[#This Row],[Item_key]],GDList,Table_ExternalData_1[[#Headers],[5]])</f>
        <v>222</v>
      </c>
      <c r="K203" s="7">
        <f>SUMIFS(GQList,GIList,Table_ExternalData_1[[#This Row],[Item_key]],GDList,Table_ExternalData_1[[#Headers],[6]])</f>
        <v>0</v>
      </c>
      <c r="L203" s="7">
        <f>SUMIFS(GQList,GIList,Table_ExternalData_1[[#This Row],[Item_key]],GDList,Table_ExternalData_1[[#Headers],[7]])</f>
        <v>0</v>
      </c>
      <c r="M203" s="7">
        <f>SUMIFS(GQList,GIList,Table_ExternalData_1[[#This Row],[Item_key]],GDList,Table_ExternalData_1[[#Headers],[8]])</f>
        <v>0</v>
      </c>
      <c r="N203" s="7">
        <f>SUMIFS(GQList,GIList,Table_ExternalData_1[[#This Row],[Item_key]],GDList,Table_ExternalData_1[[#Headers],[9]])</f>
        <v>772</v>
      </c>
      <c r="O203" s="7">
        <f>SUMIFS(GQList,GIList,Table_ExternalData_1[[#This Row],[Item_key]],GDList,Table_ExternalData_1[[#Headers],[10]])</f>
        <v>57</v>
      </c>
      <c r="P203" s="7">
        <f>SUMIFS(GQList,GIList,Table_ExternalData_1[[#This Row],[Item_key]],GDList,Table_ExternalData_1[[#Headers],[11]])</f>
        <v>360</v>
      </c>
      <c r="Q203" s="7">
        <f>SUMIFS(GQList,GIList,Table_ExternalData_1[[#This Row],[Item_key]],GDList,Table_ExternalData_1[[#Headers],[12]])</f>
        <v>0</v>
      </c>
      <c r="R203" s="7">
        <f>SUMIFS(GQList,GIList,Table_ExternalData_1[[#This Row],[Item_key]],GDList,Table_ExternalData_1[[#Headers],[13]])</f>
        <v>0</v>
      </c>
      <c r="S203" s="7">
        <f>SUMIFS(GQList,GIList,Table_ExternalData_1[[#This Row],[Item_key]],GDList,Table_ExternalData_1[[#Headers],[14]])</f>
        <v>72</v>
      </c>
      <c r="T203" s="7">
        <f>SUMIFS(GQList,GIList,Table_ExternalData_1[[#This Row],[Item_key]],GDList,Table_ExternalData_1[[#Headers],[15]])</f>
        <v>0</v>
      </c>
      <c r="U203" s="7">
        <f>SUMIFS(GQList,GIList,Table_ExternalData_1[[#This Row],[Item_key]],GDList,Table_ExternalData_1[[#Headers],[16]])</f>
        <v>0</v>
      </c>
      <c r="V203" s="7">
        <f>SUMIFS(GQList,GIList,Table_ExternalData_1[[#This Row],[Item_key]],GDList,Table_ExternalData_1[[#Headers],[17]])</f>
        <v>608</v>
      </c>
      <c r="W203" s="7">
        <f>SUMIFS(GQList,GIList,Table_ExternalData_1[[#This Row],[Item_key]],GDList,Table_ExternalData_1[[#Headers],[18]])</f>
        <v>324</v>
      </c>
      <c r="X203" s="7">
        <f>SUMIFS(GQList,GIList,Table_ExternalData_1[[#This Row],[Item_key]],GDList,Table_ExternalData_1[[#Headers],[19]])</f>
        <v>160</v>
      </c>
      <c r="Y203" s="7">
        <f>SUMIFS(GQList,GIList,Table_ExternalData_1[[#This Row],[Item_key]],GDList,Table_ExternalData_1[[#Headers],[20]])</f>
        <v>174</v>
      </c>
      <c r="Z203" s="7">
        <f>SUMIFS(GQList,GIList,Table_ExternalData_1[[#This Row],[Item_key]],GDList,Table_ExternalData_1[[#Headers],[21]])</f>
        <v>371</v>
      </c>
      <c r="AA203" s="7">
        <f>SUMIFS(GQList,GIList,Table_ExternalData_1[[#This Row],[Item_key]],GDList,Table_ExternalData_1[[#Headers],[22]])</f>
        <v>154</v>
      </c>
      <c r="AB203" s="7">
        <f>SUMIFS(GQList,GIList,Table_ExternalData_1[[#This Row],[Item_key]],GDList,Table_ExternalData_1[[#Headers],[23]])</f>
        <v>0</v>
      </c>
      <c r="AC203" s="7">
        <f>SUMIFS(GQList,GIList,Table_ExternalData_1[[#This Row],[Item_key]],GDList,Table_ExternalData_1[[#Headers],[24]])</f>
        <v>0</v>
      </c>
      <c r="AD203" s="7">
        <f>SUMIFS(GQList,GIList,Table_ExternalData_1[[#This Row],[Item_key]],GDList,Table_ExternalData_1[[#Headers],[25]])</f>
        <v>276</v>
      </c>
      <c r="AE203" s="7">
        <f>SUMIFS(GQList,GIList,Table_ExternalData_1[[#This Row],[Item_key]],GDList,Table_ExternalData_1[[#Headers],[26]])</f>
        <v>170</v>
      </c>
      <c r="AF203" s="7">
        <f>SUMIFS(GQList,GIList,Table_ExternalData_1[[#This Row],[Item_key]],GDList,Table_ExternalData_1[[#Headers],[27]])</f>
        <v>582</v>
      </c>
      <c r="AG203" s="7">
        <f>SUMIFS(GQList,GIList,Table_ExternalData_1[[#This Row],[Item_key]],GDList,Table_ExternalData_1[[#Headers],[28]])</f>
        <v>0</v>
      </c>
      <c r="AH203" s="7">
        <f>SUMIFS(GQList,GIList,Table_ExternalData_1[[#This Row],[Item_key]],GDList,Table_ExternalData_1[[#Headers],[29]])</f>
        <v>0</v>
      </c>
      <c r="AI203" s="7">
        <f>SUMIFS(GQList,GIList,Table_ExternalData_1[[#This Row],[Item_key]],GDList,Table_ExternalData_1[[#Headers],[30]])</f>
        <v>756</v>
      </c>
      <c r="AJ203" s="7">
        <f>SUMIFS(GQList,GIList,Table_ExternalData_1[[#This Row],[Item_key]],GDList,Table_ExternalData_1[[#Headers],[31]])</f>
        <v>132</v>
      </c>
      <c r="AK203" s="7">
        <f>SUM(Table_ExternalData_1[[#This Row],[1]:[31]])</f>
        <v>5316</v>
      </c>
    </row>
    <row r="204" spans="1:37" hidden="1">
      <c r="A204" s="3" t="s">
        <v>798</v>
      </c>
      <c r="B204" s="3" t="s">
        <v>118</v>
      </c>
      <c r="C204" s="3" t="s">
        <v>828</v>
      </c>
      <c r="D204" s="3" t="s">
        <v>829</v>
      </c>
      <c r="E204" s="6" t="s">
        <v>1662</v>
      </c>
      <c r="F204" s="7">
        <f>SUMIFS(GQList,GIList,Table_ExternalData_1[[#This Row],[Item_key]],GDList,Table_ExternalData_1[[#Headers],[1]])</f>
        <v>0</v>
      </c>
      <c r="G204" s="7">
        <f>SUMIFS(GQList,GIList,Table_ExternalData_1[[#This Row],[Item_key]],GDList,Table_ExternalData_1[[#Headers],[2]])</f>
        <v>0</v>
      </c>
      <c r="H204" s="7">
        <f>SUMIFS(GQList,GIList,Table_ExternalData_1[[#This Row],[Item_key]],GDList,Table_ExternalData_1[[#Headers],[3]])</f>
        <v>0</v>
      </c>
      <c r="I204" s="7">
        <f>SUMIFS(GQList,GIList,Table_ExternalData_1[[#This Row],[Item_key]],GDList,Table_ExternalData_1[[#Headers],[4]])</f>
        <v>126</v>
      </c>
      <c r="J204" s="7">
        <f>SUMIFS(GQList,GIList,Table_ExternalData_1[[#This Row],[Item_key]],GDList,Table_ExternalData_1[[#Headers],[5]])</f>
        <v>222</v>
      </c>
      <c r="K204" s="7">
        <f>SUMIFS(GQList,GIList,Table_ExternalData_1[[#This Row],[Item_key]],GDList,Table_ExternalData_1[[#Headers],[6]])</f>
        <v>0</v>
      </c>
      <c r="L204" s="7">
        <f>SUMIFS(GQList,GIList,Table_ExternalData_1[[#This Row],[Item_key]],GDList,Table_ExternalData_1[[#Headers],[7]])</f>
        <v>0</v>
      </c>
      <c r="M204" s="7">
        <f>SUMIFS(GQList,GIList,Table_ExternalData_1[[#This Row],[Item_key]],GDList,Table_ExternalData_1[[#Headers],[8]])</f>
        <v>0</v>
      </c>
      <c r="N204" s="7">
        <f>SUMIFS(GQList,GIList,Table_ExternalData_1[[#This Row],[Item_key]],GDList,Table_ExternalData_1[[#Headers],[9]])</f>
        <v>772</v>
      </c>
      <c r="O204" s="7">
        <f>SUMIFS(GQList,GIList,Table_ExternalData_1[[#This Row],[Item_key]],GDList,Table_ExternalData_1[[#Headers],[10]])</f>
        <v>57</v>
      </c>
      <c r="P204" s="7">
        <f>SUMIFS(GQList,GIList,Table_ExternalData_1[[#This Row],[Item_key]],GDList,Table_ExternalData_1[[#Headers],[11]])</f>
        <v>360</v>
      </c>
      <c r="Q204" s="7">
        <f>SUMIFS(GQList,GIList,Table_ExternalData_1[[#This Row],[Item_key]],GDList,Table_ExternalData_1[[#Headers],[12]])</f>
        <v>0</v>
      </c>
      <c r="R204" s="7">
        <f>SUMIFS(GQList,GIList,Table_ExternalData_1[[#This Row],[Item_key]],GDList,Table_ExternalData_1[[#Headers],[13]])</f>
        <v>0</v>
      </c>
      <c r="S204" s="7">
        <f>SUMIFS(GQList,GIList,Table_ExternalData_1[[#This Row],[Item_key]],GDList,Table_ExternalData_1[[#Headers],[14]])</f>
        <v>72</v>
      </c>
      <c r="T204" s="7">
        <f>SUMIFS(GQList,GIList,Table_ExternalData_1[[#This Row],[Item_key]],GDList,Table_ExternalData_1[[#Headers],[15]])</f>
        <v>0</v>
      </c>
      <c r="U204" s="7">
        <f>SUMIFS(GQList,GIList,Table_ExternalData_1[[#This Row],[Item_key]],GDList,Table_ExternalData_1[[#Headers],[16]])</f>
        <v>0</v>
      </c>
      <c r="V204" s="7">
        <f>SUMIFS(GQList,GIList,Table_ExternalData_1[[#This Row],[Item_key]],GDList,Table_ExternalData_1[[#Headers],[17]])</f>
        <v>608</v>
      </c>
      <c r="W204" s="7">
        <f>SUMIFS(GQList,GIList,Table_ExternalData_1[[#This Row],[Item_key]],GDList,Table_ExternalData_1[[#Headers],[18]])</f>
        <v>324</v>
      </c>
      <c r="X204" s="7">
        <f>SUMIFS(GQList,GIList,Table_ExternalData_1[[#This Row],[Item_key]],GDList,Table_ExternalData_1[[#Headers],[19]])</f>
        <v>160</v>
      </c>
      <c r="Y204" s="7">
        <f>SUMIFS(GQList,GIList,Table_ExternalData_1[[#This Row],[Item_key]],GDList,Table_ExternalData_1[[#Headers],[20]])</f>
        <v>174</v>
      </c>
      <c r="Z204" s="7">
        <f>SUMIFS(GQList,GIList,Table_ExternalData_1[[#This Row],[Item_key]],GDList,Table_ExternalData_1[[#Headers],[21]])</f>
        <v>371</v>
      </c>
      <c r="AA204" s="7">
        <f>SUMIFS(GQList,GIList,Table_ExternalData_1[[#This Row],[Item_key]],GDList,Table_ExternalData_1[[#Headers],[22]])</f>
        <v>154</v>
      </c>
      <c r="AB204" s="7">
        <f>SUMIFS(GQList,GIList,Table_ExternalData_1[[#This Row],[Item_key]],GDList,Table_ExternalData_1[[#Headers],[23]])</f>
        <v>0</v>
      </c>
      <c r="AC204" s="7">
        <f>SUMIFS(GQList,GIList,Table_ExternalData_1[[#This Row],[Item_key]],GDList,Table_ExternalData_1[[#Headers],[24]])</f>
        <v>0</v>
      </c>
      <c r="AD204" s="7">
        <f>SUMIFS(GQList,GIList,Table_ExternalData_1[[#This Row],[Item_key]],GDList,Table_ExternalData_1[[#Headers],[25]])</f>
        <v>276</v>
      </c>
      <c r="AE204" s="7">
        <f>SUMIFS(GQList,GIList,Table_ExternalData_1[[#This Row],[Item_key]],GDList,Table_ExternalData_1[[#Headers],[26]])</f>
        <v>170</v>
      </c>
      <c r="AF204" s="7">
        <f>SUMIFS(GQList,GIList,Table_ExternalData_1[[#This Row],[Item_key]],GDList,Table_ExternalData_1[[#Headers],[27]])</f>
        <v>582</v>
      </c>
      <c r="AG204" s="7">
        <f>SUMIFS(GQList,GIList,Table_ExternalData_1[[#This Row],[Item_key]],GDList,Table_ExternalData_1[[#Headers],[28]])</f>
        <v>0</v>
      </c>
      <c r="AH204" s="7">
        <f>SUMIFS(GQList,GIList,Table_ExternalData_1[[#This Row],[Item_key]],GDList,Table_ExternalData_1[[#Headers],[29]])</f>
        <v>0</v>
      </c>
      <c r="AI204" s="7">
        <f>SUMIFS(GQList,GIList,Table_ExternalData_1[[#This Row],[Item_key]],GDList,Table_ExternalData_1[[#Headers],[30]])</f>
        <v>756</v>
      </c>
      <c r="AJ204" s="7">
        <f>SUMIFS(GQList,GIList,Table_ExternalData_1[[#This Row],[Item_key]],GDList,Table_ExternalData_1[[#Headers],[31]])</f>
        <v>132</v>
      </c>
      <c r="AK204" s="7">
        <f>SUM(Table_ExternalData_1[[#This Row],[1]:[31]])</f>
        <v>5316</v>
      </c>
    </row>
    <row r="205" spans="1:37" hidden="1">
      <c r="A205" s="3" t="s">
        <v>798</v>
      </c>
      <c r="B205" s="3" t="s">
        <v>123</v>
      </c>
      <c r="C205" s="3" t="s">
        <v>830</v>
      </c>
      <c r="D205" s="3" t="s">
        <v>831</v>
      </c>
      <c r="E205" s="6" t="s">
        <v>1662</v>
      </c>
      <c r="F205" s="7">
        <f>SUMIFS(GQList,GIList,Table_ExternalData_1[[#This Row],[Item_key]],GDList,Table_ExternalData_1[[#Headers],[1]])</f>
        <v>0</v>
      </c>
      <c r="G205" s="7">
        <f>SUMIFS(GQList,GIList,Table_ExternalData_1[[#This Row],[Item_key]],GDList,Table_ExternalData_1[[#Headers],[2]])</f>
        <v>0</v>
      </c>
      <c r="H205" s="7">
        <f>SUMIFS(GQList,GIList,Table_ExternalData_1[[#This Row],[Item_key]],GDList,Table_ExternalData_1[[#Headers],[3]])</f>
        <v>0</v>
      </c>
      <c r="I205" s="7">
        <f>SUMIFS(GQList,GIList,Table_ExternalData_1[[#This Row],[Item_key]],GDList,Table_ExternalData_1[[#Headers],[4]])</f>
        <v>126</v>
      </c>
      <c r="J205" s="7">
        <f>SUMIFS(GQList,GIList,Table_ExternalData_1[[#This Row],[Item_key]],GDList,Table_ExternalData_1[[#Headers],[5]])</f>
        <v>222</v>
      </c>
      <c r="K205" s="7">
        <f>SUMIFS(GQList,GIList,Table_ExternalData_1[[#This Row],[Item_key]],GDList,Table_ExternalData_1[[#Headers],[6]])</f>
        <v>0</v>
      </c>
      <c r="L205" s="7">
        <f>SUMIFS(GQList,GIList,Table_ExternalData_1[[#This Row],[Item_key]],GDList,Table_ExternalData_1[[#Headers],[7]])</f>
        <v>0</v>
      </c>
      <c r="M205" s="7">
        <f>SUMIFS(GQList,GIList,Table_ExternalData_1[[#This Row],[Item_key]],GDList,Table_ExternalData_1[[#Headers],[8]])</f>
        <v>0</v>
      </c>
      <c r="N205" s="7">
        <f>SUMIFS(GQList,GIList,Table_ExternalData_1[[#This Row],[Item_key]],GDList,Table_ExternalData_1[[#Headers],[9]])</f>
        <v>772</v>
      </c>
      <c r="O205" s="7">
        <f>SUMIFS(GQList,GIList,Table_ExternalData_1[[#This Row],[Item_key]],GDList,Table_ExternalData_1[[#Headers],[10]])</f>
        <v>57</v>
      </c>
      <c r="P205" s="7">
        <f>SUMIFS(GQList,GIList,Table_ExternalData_1[[#This Row],[Item_key]],GDList,Table_ExternalData_1[[#Headers],[11]])</f>
        <v>360</v>
      </c>
      <c r="Q205" s="7">
        <f>SUMIFS(GQList,GIList,Table_ExternalData_1[[#This Row],[Item_key]],GDList,Table_ExternalData_1[[#Headers],[12]])</f>
        <v>0</v>
      </c>
      <c r="R205" s="7">
        <f>SUMIFS(GQList,GIList,Table_ExternalData_1[[#This Row],[Item_key]],GDList,Table_ExternalData_1[[#Headers],[13]])</f>
        <v>0</v>
      </c>
      <c r="S205" s="7">
        <f>SUMIFS(GQList,GIList,Table_ExternalData_1[[#This Row],[Item_key]],GDList,Table_ExternalData_1[[#Headers],[14]])</f>
        <v>72</v>
      </c>
      <c r="T205" s="7">
        <f>SUMIFS(GQList,GIList,Table_ExternalData_1[[#This Row],[Item_key]],GDList,Table_ExternalData_1[[#Headers],[15]])</f>
        <v>0</v>
      </c>
      <c r="U205" s="7">
        <f>SUMIFS(GQList,GIList,Table_ExternalData_1[[#This Row],[Item_key]],GDList,Table_ExternalData_1[[#Headers],[16]])</f>
        <v>0</v>
      </c>
      <c r="V205" s="7">
        <f>SUMIFS(GQList,GIList,Table_ExternalData_1[[#This Row],[Item_key]],GDList,Table_ExternalData_1[[#Headers],[17]])</f>
        <v>608</v>
      </c>
      <c r="W205" s="7">
        <f>SUMIFS(GQList,GIList,Table_ExternalData_1[[#This Row],[Item_key]],GDList,Table_ExternalData_1[[#Headers],[18]])</f>
        <v>324</v>
      </c>
      <c r="X205" s="7">
        <f>SUMIFS(GQList,GIList,Table_ExternalData_1[[#This Row],[Item_key]],GDList,Table_ExternalData_1[[#Headers],[19]])</f>
        <v>160</v>
      </c>
      <c r="Y205" s="7">
        <f>SUMIFS(GQList,GIList,Table_ExternalData_1[[#This Row],[Item_key]],GDList,Table_ExternalData_1[[#Headers],[20]])</f>
        <v>174</v>
      </c>
      <c r="Z205" s="7">
        <f>SUMIFS(GQList,GIList,Table_ExternalData_1[[#This Row],[Item_key]],GDList,Table_ExternalData_1[[#Headers],[21]])</f>
        <v>371</v>
      </c>
      <c r="AA205" s="7">
        <f>SUMIFS(GQList,GIList,Table_ExternalData_1[[#This Row],[Item_key]],GDList,Table_ExternalData_1[[#Headers],[22]])</f>
        <v>154</v>
      </c>
      <c r="AB205" s="7">
        <f>SUMIFS(GQList,GIList,Table_ExternalData_1[[#This Row],[Item_key]],GDList,Table_ExternalData_1[[#Headers],[23]])</f>
        <v>0</v>
      </c>
      <c r="AC205" s="7">
        <f>SUMIFS(GQList,GIList,Table_ExternalData_1[[#This Row],[Item_key]],GDList,Table_ExternalData_1[[#Headers],[24]])</f>
        <v>0</v>
      </c>
      <c r="AD205" s="7">
        <f>SUMIFS(GQList,GIList,Table_ExternalData_1[[#This Row],[Item_key]],GDList,Table_ExternalData_1[[#Headers],[25]])</f>
        <v>276</v>
      </c>
      <c r="AE205" s="7">
        <f>SUMIFS(GQList,GIList,Table_ExternalData_1[[#This Row],[Item_key]],GDList,Table_ExternalData_1[[#Headers],[26]])</f>
        <v>170</v>
      </c>
      <c r="AF205" s="7">
        <f>SUMIFS(GQList,GIList,Table_ExternalData_1[[#This Row],[Item_key]],GDList,Table_ExternalData_1[[#Headers],[27]])</f>
        <v>582</v>
      </c>
      <c r="AG205" s="7">
        <f>SUMIFS(GQList,GIList,Table_ExternalData_1[[#This Row],[Item_key]],GDList,Table_ExternalData_1[[#Headers],[28]])</f>
        <v>0</v>
      </c>
      <c r="AH205" s="7">
        <f>SUMIFS(GQList,GIList,Table_ExternalData_1[[#This Row],[Item_key]],GDList,Table_ExternalData_1[[#Headers],[29]])</f>
        <v>0</v>
      </c>
      <c r="AI205" s="7">
        <f>SUMIFS(GQList,GIList,Table_ExternalData_1[[#This Row],[Item_key]],GDList,Table_ExternalData_1[[#Headers],[30]])</f>
        <v>756</v>
      </c>
      <c r="AJ205" s="7">
        <f>SUMIFS(GQList,GIList,Table_ExternalData_1[[#This Row],[Item_key]],GDList,Table_ExternalData_1[[#Headers],[31]])</f>
        <v>132</v>
      </c>
      <c r="AK205" s="7">
        <f>SUM(Table_ExternalData_1[[#This Row],[1]:[31]])</f>
        <v>5316</v>
      </c>
    </row>
    <row r="206" spans="1:37" hidden="1">
      <c r="A206" s="3" t="s">
        <v>798</v>
      </c>
      <c r="B206" s="3" t="s">
        <v>124</v>
      </c>
      <c r="C206" s="3" t="s">
        <v>832</v>
      </c>
      <c r="D206" s="3" t="s">
        <v>833</v>
      </c>
      <c r="E206" s="6" t="s">
        <v>1662</v>
      </c>
      <c r="F206" s="7">
        <f>SUMIFS(GQList,GIList,Table_ExternalData_1[[#This Row],[Item_key]],GDList,Table_ExternalData_1[[#Headers],[1]])</f>
        <v>0</v>
      </c>
      <c r="G206" s="7">
        <f>SUMIFS(GQList,GIList,Table_ExternalData_1[[#This Row],[Item_key]],GDList,Table_ExternalData_1[[#Headers],[2]])</f>
        <v>0</v>
      </c>
      <c r="H206" s="7">
        <f>SUMIFS(GQList,GIList,Table_ExternalData_1[[#This Row],[Item_key]],GDList,Table_ExternalData_1[[#Headers],[3]])</f>
        <v>0</v>
      </c>
      <c r="I206" s="7">
        <f>SUMIFS(GQList,GIList,Table_ExternalData_1[[#This Row],[Item_key]],GDList,Table_ExternalData_1[[#Headers],[4]])</f>
        <v>126</v>
      </c>
      <c r="J206" s="7">
        <f>SUMIFS(GQList,GIList,Table_ExternalData_1[[#This Row],[Item_key]],GDList,Table_ExternalData_1[[#Headers],[5]])</f>
        <v>222</v>
      </c>
      <c r="K206" s="7">
        <f>SUMIFS(GQList,GIList,Table_ExternalData_1[[#This Row],[Item_key]],GDList,Table_ExternalData_1[[#Headers],[6]])</f>
        <v>0</v>
      </c>
      <c r="L206" s="7">
        <f>SUMIFS(GQList,GIList,Table_ExternalData_1[[#This Row],[Item_key]],GDList,Table_ExternalData_1[[#Headers],[7]])</f>
        <v>0</v>
      </c>
      <c r="M206" s="7">
        <f>SUMIFS(GQList,GIList,Table_ExternalData_1[[#This Row],[Item_key]],GDList,Table_ExternalData_1[[#Headers],[8]])</f>
        <v>0</v>
      </c>
      <c r="N206" s="7">
        <f>SUMIFS(GQList,GIList,Table_ExternalData_1[[#This Row],[Item_key]],GDList,Table_ExternalData_1[[#Headers],[9]])</f>
        <v>772</v>
      </c>
      <c r="O206" s="7">
        <f>SUMIFS(GQList,GIList,Table_ExternalData_1[[#This Row],[Item_key]],GDList,Table_ExternalData_1[[#Headers],[10]])</f>
        <v>57</v>
      </c>
      <c r="P206" s="7">
        <f>SUMIFS(GQList,GIList,Table_ExternalData_1[[#This Row],[Item_key]],GDList,Table_ExternalData_1[[#Headers],[11]])</f>
        <v>360</v>
      </c>
      <c r="Q206" s="7">
        <f>SUMIFS(GQList,GIList,Table_ExternalData_1[[#This Row],[Item_key]],GDList,Table_ExternalData_1[[#Headers],[12]])</f>
        <v>0</v>
      </c>
      <c r="R206" s="7">
        <f>SUMIFS(GQList,GIList,Table_ExternalData_1[[#This Row],[Item_key]],GDList,Table_ExternalData_1[[#Headers],[13]])</f>
        <v>0</v>
      </c>
      <c r="S206" s="7">
        <f>SUMIFS(GQList,GIList,Table_ExternalData_1[[#This Row],[Item_key]],GDList,Table_ExternalData_1[[#Headers],[14]])</f>
        <v>72</v>
      </c>
      <c r="T206" s="7">
        <f>SUMIFS(GQList,GIList,Table_ExternalData_1[[#This Row],[Item_key]],GDList,Table_ExternalData_1[[#Headers],[15]])</f>
        <v>0</v>
      </c>
      <c r="U206" s="7">
        <f>SUMIFS(GQList,GIList,Table_ExternalData_1[[#This Row],[Item_key]],GDList,Table_ExternalData_1[[#Headers],[16]])</f>
        <v>0</v>
      </c>
      <c r="V206" s="7">
        <f>SUMIFS(GQList,GIList,Table_ExternalData_1[[#This Row],[Item_key]],GDList,Table_ExternalData_1[[#Headers],[17]])</f>
        <v>608</v>
      </c>
      <c r="W206" s="7">
        <f>SUMIFS(GQList,GIList,Table_ExternalData_1[[#This Row],[Item_key]],GDList,Table_ExternalData_1[[#Headers],[18]])</f>
        <v>324</v>
      </c>
      <c r="X206" s="7">
        <f>SUMIFS(GQList,GIList,Table_ExternalData_1[[#This Row],[Item_key]],GDList,Table_ExternalData_1[[#Headers],[19]])</f>
        <v>160</v>
      </c>
      <c r="Y206" s="7">
        <f>SUMIFS(GQList,GIList,Table_ExternalData_1[[#This Row],[Item_key]],GDList,Table_ExternalData_1[[#Headers],[20]])</f>
        <v>174</v>
      </c>
      <c r="Z206" s="7">
        <f>SUMIFS(GQList,GIList,Table_ExternalData_1[[#This Row],[Item_key]],GDList,Table_ExternalData_1[[#Headers],[21]])</f>
        <v>371</v>
      </c>
      <c r="AA206" s="7">
        <f>SUMIFS(GQList,GIList,Table_ExternalData_1[[#This Row],[Item_key]],GDList,Table_ExternalData_1[[#Headers],[22]])</f>
        <v>154</v>
      </c>
      <c r="AB206" s="7">
        <f>SUMIFS(GQList,GIList,Table_ExternalData_1[[#This Row],[Item_key]],GDList,Table_ExternalData_1[[#Headers],[23]])</f>
        <v>0</v>
      </c>
      <c r="AC206" s="7">
        <f>SUMIFS(GQList,GIList,Table_ExternalData_1[[#This Row],[Item_key]],GDList,Table_ExternalData_1[[#Headers],[24]])</f>
        <v>0</v>
      </c>
      <c r="AD206" s="7">
        <f>SUMIFS(GQList,GIList,Table_ExternalData_1[[#This Row],[Item_key]],GDList,Table_ExternalData_1[[#Headers],[25]])</f>
        <v>276</v>
      </c>
      <c r="AE206" s="7">
        <f>SUMIFS(GQList,GIList,Table_ExternalData_1[[#This Row],[Item_key]],GDList,Table_ExternalData_1[[#Headers],[26]])</f>
        <v>170</v>
      </c>
      <c r="AF206" s="7">
        <f>SUMIFS(GQList,GIList,Table_ExternalData_1[[#This Row],[Item_key]],GDList,Table_ExternalData_1[[#Headers],[27]])</f>
        <v>582</v>
      </c>
      <c r="AG206" s="7">
        <f>SUMIFS(GQList,GIList,Table_ExternalData_1[[#This Row],[Item_key]],GDList,Table_ExternalData_1[[#Headers],[28]])</f>
        <v>0</v>
      </c>
      <c r="AH206" s="7">
        <f>SUMIFS(GQList,GIList,Table_ExternalData_1[[#This Row],[Item_key]],GDList,Table_ExternalData_1[[#Headers],[29]])</f>
        <v>0</v>
      </c>
      <c r="AI206" s="7">
        <f>SUMIFS(GQList,GIList,Table_ExternalData_1[[#This Row],[Item_key]],GDList,Table_ExternalData_1[[#Headers],[30]])</f>
        <v>762</v>
      </c>
      <c r="AJ206" s="7">
        <f>SUMIFS(GQList,GIList,Table_ExternalData_1[[#This Row],[Item_key]],GDList,Table_ExternalData_1[[#Headers],[31]])</f>
        <v>132</v>
      </c>
      <c r="AK206" s="7">
        <f>SUM(Table_ExternalData_1[[#This Row],[1]:[31]])</f>
        <v>5322</v>
      </c>
    </row>
    <row r="207" spans="1:37" hidden="1">
      <c r="A207" s="3" t="s">
        <v>798</v>
      </c>
      <c r="B207" s="3" t="s">
        <v>125</v>
      </c>
      <c r="C207" s="3" t="s">
        <v>834</v>
      </c>
      <c r="D207" s="3" t="s">
        <v>835</v>
      </c>
      <c r="E207" s="6" t="s">
        <v>1662</v>
      </c>
      <c r="F207" s="7">
        <f>SUMIFS(GQList,GIList,Table_ExternalData_1[[#This Row],[Item_key]],GDList,Table_ExternalData_1[[#Headers],[1]])</f>
        <v>0</v>
      </c>
      <c r="G207" s="7">
        <f>SUMIFS(GQList,GIList,Table_ExternalData_1[[#This Row],[Item_key]],GDList,Table_ExternalData_1[[#Headers],[2]])</f>
        <v>0</v>
      </c>
      <c r="H207" s="7">
        <f>SUMIFS(GQList,GIList,Table_ExternalData_1[[#This Row],[Item_key]],GDList,Table_ExternalData_1[[#Headers],[3]])</f>
        <v>0</v>
      </c>
      <c r="I207" s="7">
        <f>SUMIFS(GQList,GIList,Table_ExternalData_1[[#This Row],[Item_key]],GDList,Table_ExternalData_1[[#Headers],[4]])</f>
        <v>126</v>
      </c>
      <c r="J207" s="7">
        <f>SUMIFS(GQList,GIList,Table_ExternalData_1[[#This Row],[Item_key]],GDList,Table_ExternalData_1[[#Headers],[5]])</f>
        <v>222</v>
      </c>
      <c r="K207" s="7">
        <f>SUMIFS(GQList,GIList,Table_ExternalData_1[[#This Row],[Item_key]],GDList,Table_ExternalData_1[[#Headers],[6]])</f>
        <v>0</v>
      </c>
      <c r="L207" s="7">
        <f>SUMIFS(GQList,GIList,Table_ExternalData_1[[#This Row],[Item_key]],GDList,Table_ExternalData_1[[#Headers],[7]])</f>
        <v>0</v>
      </c>
      <c r="M207" s="7">
        <f>SUMIFS(GQList,GIList,Table_ExternalData_1[[#This Row],[Item_key]],GDList,Table_ExternalData_1[[#Headers],[8]])</f>
        <v>0</v>
      </c>
      <c r="N207" s="7">
        <f>SUMIFS(GQList,GIList,Table_ExternalData_1[[#This Row],[Item_key]],GDList,Table_ExternalData_1[[#Headers],[9]])</f>
        <v>772</v>
      </c>
      <c r="O207" s="7">
        <f>SUMIFS(GQList,GIList,Table_ExternalData_1[[#This Row],[Item_key]],GDList,Table_ExternalData_1[[#Headers],[10]])</f>
        <v>57</v>
      </c>
      <c r="P207" s="7">
        <f>SUMIFS(GQList,GIList,Table_ExternalData_1[[#This Row],[Item_key]],GDList,Table_ExternalData_1[[#Headers],[11]])</f>
        <v>360</v>
      </c>
      <c r="Q207" s="7">
        <f>SUMIFS(GQList,GIList,Table_ExternalData_1[[#This Row],[Item_key]],GDList,Table_ExternalData_1[[#Headers],[12]])</f>
        <v>0</v>
      </c>
      <c r="R207" s="7">
        <f>SUMIFS(GQList,GIList,Table_ExternalData_1[[#This Row],[Item_key]],GDList,Table_ExternalData_1[[#Headers],[13]])</f>
        <v>0</v>
      </c>
      <c r="S207" s="7">
        <f>SUMIFS(GQList,GIList,Table_ExternalData_1[[#This Row],[Item_key]],GDList,Table_ExternalData_1[[#Headers],[14]])</f>
        <v>72</v>
      </c>
      <c r="T207" s="7">
        <f>SUMIFS(GQList,GIList,Table_ExternalData_1[[#This Row],[Item_key]],GDList,Table_ExternalData_1[[#Headers],[15]])</f>
        <v>0</v>
      </c>
      <c r="U207" s="7">
        <f>SUMIFS(GQList,GIList,Table_ExternalData_1[[#This Row],[Item_key]],GDList,Table_ExternalData_1[[#Headers],[16]])</f>
        <v>0</v>
      </c>
      <c r="V207" s="7">
        <f>SUMIFS(GQList,GIList,Table_ExternalData_1[[#This Row],[Item_key]],GDList,Table_ExternalData_1[[#Headers],[17]])</f>
        <v>608</v>
      </c>
      <c r="W207" s="7">
        <f>SUMIFS(GQList,GIList,Table_ExternalData_1[[#This Row],[Item_key]],GDList,Table_ExternalData_1[[#Headers],[18]])</f>
        <v>324</v>
      </c>
      <c r="X207" s="7">
        <f>SUMIFS(GQList,GIList,Table_ExternalData_1[[#This Row],[Item_key]],GDList,Table_ExternalData_1[[#Headers],[19]])</f>
        <v>160</v>
      </c>
      <c r="Y207" s="7">
        <f>SUMIFS(GQList,GIList,Table_ExternalData_1[[#This Row],[Item_key]],GDList,Table_ExternalData_1[[#Headers],[20]])</f>
        <v>174</v>
      </c>
      <c r="Z207" s="7">
        <f>SUMIFS(GQList,GIList,Table_ExternalData_1[[#This Row],[Item_key]],GDList,Table_ExternalData_1[[#Headers],[21]])</f>
        <v>371</v>
      </c>
      <c r="AA207" s="7">
        <f>SUMIFS(GQList,GIList,Table_ExternalData_1[[#This Row],[Item_key]],GDList,Table_ExternalData_1[[#Headers],[22]])</f>
        <v>154</v>
      </c>
      <c r="AB207" s="7">
        <f>SUMIFS(GQList,GIList,Table_ExternalData_1[[#This Row],[Item_key]],GDList,Table_ExternalData_1[[#Headers],[23]])</f>
        <v>0</v>
      </c>
      <c r="AC207" s="7">
        <f>SUMIFS(GQList,GIList,Table_ExternalData_1[[#This Row],[Item_key]],GDList,Table_ExternalData_1[[#Headers],[24]])</f>
        <v>0</v>
      </c>
      <c r="AD207" s="7">
        <f>SUMIFS(GQList,GIList,Table_ExternalData_1[[#This Row],[Item_key]],GDList,Table_ExternalData_1[[#Headers],[25]])</f>
        <v>276</v>
      </c>
      <c r="AE207" s="7">
        <f>SUMIFS(GQList,GIList,Table_ExternalData_1[[#This Row],[Item_key]],GDList,Table_ExternalData_1[[#Headers],[26]])</f>
        <v>170</v>
      </c>
      <c r="AF207" s="7">
        <f>SUMIFS(GQList,GIList,Table_ExternalData_1[[#This Row],[Item_key]],GDList,Table_ExternalData_1[[#Headers],[27]])</f>
        <v>582</v>
      </c>
      <c r="AG207" s="7">
        <f>SUMIFS(GQList,GIList,Table_ExternalData_1[[#This Row],[Item_key]],GDList,Table_ExternalData_1[[#Headers],[28]])</f>
        <v>0</v>
      </c>
      <c r="AH207" s="7">
        <f>SUMIFS(GQList,GIList,Table_ExternalData_1[[#This Row],[Item_key]],GDList,Table_ExternalData_1[[#Headers],[29]])</f>
        <v>0</v>
      </c>
      <c r="AI207" s="7">
        <f>SUMIFS(GQList,GIList,Table_ExternalData_1[[#This Row],[Item_key]],GDList,Table_ExternalData_1[[#Headers],[30]])</f>
        <v>756</v>
      </c>
      <c r="AJ207" s="7">
        <f>SUMIFS(GQList,GIList,Table_ExternalData_1[[#This Row],[Item_key]],GDList,Table_ExternalData_1[[#Headers],[31]])</f>
        <v>132</v>
      </c>
      <c r="AK207" s="7">
        <f>SUM(Table_ExternalData_1[[#This Row],[1]:[31]])</f>
        <v>5316</v>
      </c>
    </row>
    <row r="208" spans="1:37" hidden="1">
      <c r="A208" s="3" t="s">
        <v>798</v>
      </c>
      <c r="B208" s="3" t="s">
        <v>126</v>
      </c>
      <c r="C208" s="3" t="s">
        <v>836</v>
      </c>
      <c r="D208" s="3" t="s">
        <v>837</v>
      </c>
      <c r="E208" s="6" t="s">
        <v>1662</v>
      </c>
      <c r="F208" s="7">
        <f>SUMIFS(GQList,GIList,Table_ExternalData_1[[#This Row],[Item_key]],GDList,Table_ExternalData_1[[#Headers],[1]])</f>
        <v>0</v>
      </c>
      <c r="G208" s="7">
        <f>SUMIFS(GQList,GIList,Table_ExternalData_1[[#This Row],[Item_key]],GDList,Table_ExternalData_1[[#Headers],[2]])</f>
        <v>0</v>
      </c>
      <c r="H208" s="7">
        <f>SUMIFS(GQList,GIList,Table_ExternalData_1[[#This Row],[Item_key]],GDList,Table_ExternalData_1[[#Headers],[3]])</f>
        <v>0</v>
      </c>
      <c r="I208" s="7">
        <f>SUMIFS(GQList,GIList,Table_ExternalData_1[[#This Row],[Item_key]],GDList,Table_ExternalData_1[[#Headers],[4]])</f>
        <v>340</v>
      </c>
      <c r="J208" s="7">
        <f>SUMIFS(GQList,GIList,Table_ExternalData_1[[#This Row],[Item_key]],GDList,Table_ExternalData_1[[#Headers],[5]])</f>
        <v>700</v>
      </c>
      <c r="K208" s="7">
        <f>SUMIFS(GQList,GIList,Table_ExternalData_1[[#This Row],[Item_key]],GDList,Table_ExternalData_1[[#Headers],[6]])</f>
        <v>0</v>
      </c>
      <c r="L208" s="7">
        <f>SUMIFS(GQList,GIList,Table_ExternalData_1[[#This Row],[Item_key]],GDList,Table_ExternalData_1[[#Headers],[7]])</f>
        <v>0</v>
      </c>
      <c r="M208" s="7">
        <f>SUMIFS(GQList,GIList,Table_ExternalData_1[[#This Row],[Item_key]],GDList,Table_ExternalData_1[[#Headers],[8]])</f>
        <v>0</v>
      </c>
      <c r="N208" s="7">
        <f>SUMIFS(GQList,GIList,Table_ExternalData_1[[#This Row],[Item_key]],GDList,Table_ExternalData_1[[#Headers],[9]])</f>
        <v>0</v>
      </c>
      <c r="O208" s="7">
        <f>SUMIFS(GQList,GIList,Table_ExternalData_1[[#This Row],[Item_key]],GDList,Table_ExternalData_1[[#Headers],[10]])</f>
        <v>0</v>
      </c>
      <c r="P208" s="7">
        <f>SUMIFS(GQList,GIList,Table_ExternalData_1[[#This Row],[Item_key]],GDList,Table_ExternalData_1[[#Headers],[11]])</f>
        <v>0</v>
      </c>
      <c r="Q208" s="7">
        <f>SUMIFS(GQList,GIList,Table_ExternalData_1[[#This Row],[Item_key]],GDList,Table_ExternalData_1[[#Headers],[12]])</f>
        <v>0</v>
      </c>
      <c r="R208" s="7">
        <f>SUMIFS(GQList,GIList,Table_ExternalData_1[[#This Row],[Item_key]],GDList,Table_ExternalData_1[[#Headers],[13]])</f>
        <v>0</v>
      </c>
      <c r="S208" s="7">
        <f>SUMIFS(GQList,GIList,Table_ExternalData_1[[#This Row],[Item_key]],GDList,Table_ExternalData_1[[#Headers],[14]])</f>
        <v>0</v>
      </c>
      <c r="T208" s="7">
        <f>SUMIFS(GQList,GIList,Table_ExternalData_1[[#This Row],[Item_key]],GDList,Table_ExternalData_1[[#Headers],[15]])</f>
        <v>0</v>
      </c>
      <c r="U208" s="7">
        <f>SUMIFS(GQList,GIList,Table_ExternalData_1[[#This Row],[Item_key]],GDList,Table_ExternalData_1[[#Headers],[16]])</f>
        <v>0</v>
      </c>
      <c r="V208" s="7">
        <f>SUMIFS(GQList,GIList,Table_ExternalData_1[[#This Row],[Item_key]],GDList,Table_ExternalData_1[[#Headers],[17]])</f>
        <v>700</v>
      </c>
      <c r="W208" s="7">
        <f>SUMIFS(GQList,GIList,Table_ExternalData_1[[#This Row],[Item_key]],GDList,Table_ExternalData_1[[#Headers],[18]])</f>
        <v>350</v>
      </c>
      <c r="X208" s="7">
        <f>SUMIFS(GQList,GIList,Table_ExternalData_1[[#This Row],[Item_key]],GDList,Table_ExternalData_1[[#Headers],[19]])</f>
        <v>300</v>
      </c>
      <c r="Y208" s="7">
        <f>SUMIFS(GQList,GIList,Table_ExternalData_1[[#This Row],[Item_key]],GDList,Table_ExternalData_1[[#Headers],[20]])</f>
        <v>300</v>
      </c>
      <c r="Z208" s="7">
        <f>SUMIFS(GQList,GIList,Table_ExternalData_1[[#This Row],[Item_key]],GDList,Table_ExternalData_1[[#Headers],[21]])</f>
        <v>700</v>
      </c>
      <c r="AA208" s="7">
        <f>SUMIFS(GQList,GIList,Table_ExternalData_1[[#This Row],[Item_key]],GDList,Table_ExternalData_1[[#Headers],[22]])</f>
        <v>0</v>
      </c>
      <c r="AB208" s="7">
        <f>SUMIFS(GQList,GIList,Table_ExternalData_1[[#This Row],[Item_key]],GDList,Table_ExternalData_1[[#Headers],[23]])</f>
        <v>0</v>
      </c>
      <c r="AC208" s="7">
        <f>SUMIFS(GQList,GIList,Table_ExternalData_1[[#This Row],[Item_key]],GDList,Table_ExternalData_1[[#Headers],[24]])</f>
        <v>0</v>
      </c>
      <c r="AD208" s="7">
        <f>SUMIFS(GQList,GIList,Table_ExternalData_1[[#This Row],[Item_key]],GDList,Table_ExternalData_1[[#Headers],[25]])</f>
        <v>350</v>
      </c>
      <c r="AE208" s="7">
        <f>SUMIFS(GQList,GIList,Table_ExternalData_1[[#This Row],[Item_key]],GDList,Table_ExternalData_1[[#Headers],[26]])</f>
        <v>350</v>
      </c>
      <c r="AF208" s="7">
        <f>SUMIFS(GQList,GIList,Table_ExternalData_1[[#This Row],[Item_key]],GDList,Table_ExternalData_1[[#Headers],[27]])</f>
        <v>715</v>
      </c>
      <c r="AG208" s="7">
        <f>SUMIFS(GQList,GIList,Table_ExternalData_1[[#This Row],[Item_key]],GDList,Table_ExternalData_1[[#Headers],[28]])</f>
        <v>0</v>
      </c>
      <c r="AH208" s="7">
        <f>SUMIFS(GQList,GIList,Table_ExternalData_1[[#This Row],[Item_key]],GDList,Table_ExternalData_1[[#Headers],[29]])</f>
        <v>0</v>
      </c>
      <c r="AI208" s="7">
        <f>SUMIFS(GQList,GIList,Table_ExternalData_1[[#This Row],[Item_key]],GDList,Table_ExternalData_1[[#Headers],[30]])</f>
        <v>920</v>
      </c>
      <c r="AJ208" s="7">
        <f>SUMIFS(GQList,GIList,Table_ExternalData_1[[#This Row],[Item_key]],GDList,Table_ExternalData_1[[#Headers],[31]])</f>
        <v>350</v>
      </c>
      <c r="AK208" s="7">
        <f>SUM(Table_ExternalData_1[[#This Row],[1]:[31]])</f>
        <v>6075</v>
      </c>
    </row>
    <row r="209" spans="1:37" hidden="1">
      <c r="A209" s="3" t="s">
        <v>798</v>
      </c>
      <c r="B209" s="3" t="s">
        <v>127</v>
      </c>
      <c r="C209" s="3" t="s">
        <v>838</v>
      </c>
      <c r="D209" s="3" t="s">
        <v>839</v>
      </c>
      <c r="E209" s="6" t="s">
        <v>1662</v>
      </c>
      <c r="F209" s="7">
        <f>SUMIFS(GQList,GIList,Table_ExternalData_1[[#This Row],[Item_key]],GDList,Table_ExternalData_1[[#Headers],[1]])</f>
        <v>0</v>
      </c>
      <c r="G209" s="7">
        <f>SUMIFS(GQList,GIList,Table_ExternalData_1[[#This Row],[Item_key]],GDList,Table_ExternalData_1[[#Headers],[2]])</f>
        <v>0</v>
      </c>
      <c r="H209" s="7">
        <f>SUMIFS(GQList,GIList,Table_ExternalData_1[[#This Row],[Item_key]],GDList,Table_ExternalData_1[[#Headers],[3]])</f>
        <v>0</v>
      </c>
      <c r="I209" s="7">
        <f>SUMIFS(GQList,GIList,Table_ExternalData_1[[#This Row],[Item_key]],GDList,Table_ExternalData_1[[#Headers],[4]])</f>
        <v>126</v>
      </c>
      <c r="J209" s="7">
        <f>SUMIFS(GQList,GIList,Table_ExternalData_1[[#This Row],[Item_key]],GDList,Table_ExternalData_1[[#Headers],[5]])</f>
        <v>222</v>
      </c>
      <c r="K209" s="7">
        <f>SUMIFS(GQList,GIList,Table_ExternalData_1[[#This Row],[Item_key]],GDList,Table_ExternalData_1[[#Headers],[6]])</f>
        <v>0</v>
      </c>
      <c r="L209" s="7">
        <f>SUMIFS(GQList,GIList,Table_ExternalData_1[[#This Row],[Item_key]],GDList,Table_ExternalData_1[[#Headers],[7]])</f>
        <v>0</v>
      </c>
      <c r="M209" s="7">
        <f>SUMIFS(GQList,GIList,Table_ExternalData_1[[#This Row],[Item_key]],GDList,Table_ExternalData_1[[#Headers],[8]])</f>
        <v>0</v>
      </c>
      <c r="N209" s="7">
        <f>SUMIFS(GQList,GIList,Table_ExternalData_1[[#This Row],[Item_key]],GDList,Table_ExternalData_1[[#Headers],[9]])</f>
        <v>772</v>
      </c>
      <c r="O209" s="7">
        <f>SUMIFS(GQList,GIList,Table_ExternalData_1[[#This Row],[Item_key]],GDList,Table_ExternalData_1[[#Headers],[10]])</f>
        <v>57</v>
      </c>
      <c r="P209" s="7">
        <f>SUMIFS(GQList,GIList,Table_ExternalData_1[[#This Row],[Item_key]],GDList,Table_ExternalData_1[[#Headers],[11]])</f>
        <v>360</v>
      </c>
      <c r="Q209" s="7">
        <f>SUMIFS(GQList,GIList,Table_ExternalData_1[[#This Row],[Item_key]],GDList,Table_ExternalData_1[[#Headers],[12]])</f>
        <v>0</v>
      </c>
      <c r="R209" s="7">
        <f>SUMIFS(GQList,GIList,Table_ExternalData_1[[#This Row],[Item_key]],GDList,Table_ExternalData_1[[#Headers],[13]])</f>
        <v>0</v>
      </c>
      <c r="S209" s="7">
        <f>SUMIFS(GQList,GIList,Table_ExternalData_1[[#This Row],[Item_key]],GDList,Table_ExternalData_1[[#Headers],[14]])</f>
        <v>72</v>
      </c>
      <c r="T209" s="7">
        <f>SUMIFS(GQList,GIList,Table_ExternalData_1[[#This Row],[Item_key]],GDList,Table_ExternalData_1[[#Headers],[15]])</f>
        <v>0</v>
      </c>
      <c r="U209" s="7">
        <f>SUMIFS(GQList,GIList,Table_ExternalData_1[[#This Row],[Item_key]],GDList,Table_ExternalData_1[[#Headers],[16]])</f>
        <v>0</v>
      </c>
      <c r="V209" s="7">
        <f>SUMIFS(GQList,GIList,Table_ExternalData_1[[#This Row],[Item_key]],GDList,Table_ExternalData_1[[#Headers],[17]])</f>
        <v>608</v>
      </c>
      <c r="W209" s="7">
        <f>SUMIFS(GQList,GIList,Table_ExternalData_1[[#This Row],[Item_key]],GDList,Table_ExternalData_1[[#Headers],[18]])</f>
        <v>324</v>
      </c>
      <c r="X209" s="7">
        <f>SUMIFS(GQList,GIList,Table_ExternalData_1[[#This Row],[Item_key]],GDList,Table_ExternalData_1[[#Headers],[19]])</f>
        <v>160</v>
      </c>
      <c r="Y209" s="7">
        <f>SUMIFS(GQList,GIList,Table_ExternalData_1[[#This Row],[Item_key]],GDList,Table_ExternalData_1[[#Headers],[20]])</f>
        <v>174</v>
      </c>
      <c r="Z209" s="7">
        <f>SUMIFS(GQList,GIList,Table_ExternalData_1[[#This Row],[Item_key]],GDList,Table_ExternalData_1[[#Headers],[21]])</f>
        <v>371</v>
      </c>
      <c r="AA209" s="7">
        <f>SUMIFS(GQList,GIList,Table_ExternalData_1[[#This Row],[Item_key]],GDList,Table_ExternalData_1[[#Headers],[22]])</f>
        <v>154</v>
      </c>
      <c r="AB209" s="7">
        <f>SUMIFS(GQList,GIList,Table_ExternalData_1[[#This Row],[Item_key]],GDList,Table_ExternalData_1[[#Headers],[23]])</f>
        <v>0</v>
      </c>
      <c r="AC209" s="7">
        <f>SUMIFS(GQList,GIList,Table_ExternalData_1[[#This Row],[Item_key]],GDList,Table_ExternalData_1[[#Headers],[24]])</f>
        <v>0</v>
      </c>
      <c r="AD209" s="7">
        <f>SUMIFS(GQList,GIList,Table_ExternalData_1[[#This Row],[Item_key]],GDList,Table_ExternalData_1[[#Headers],[25]])</f>
        <v>276</v>
      </c>
      <c r="AE209" s="7">
        <f>SUMIFS(GQList,GIList,Table_ExternalData_1[[#This Row],[Item_key]],GDList,Table_ExternalData_1[[#Headers],[26]])</f>
        <v>170</v>
      </c>
      <c r="AF209" s="7">
        <f>SUMIFS(GQList,GIList,Table_ExternalData_1[[#This Row],[Item_key]],GDList,Table_ExternalData_1[[#Headers],[27]])</f>
        <v>582</v>
      </c>
      <c r="AG209" s="7">
        <f>SUMIFS(GQList,GIList,Table_ExternalData_1[[#This Row],[Item_key]],GDList,Table_ExternalData_1[[#Headers],[28]])</f>
        <v>0</v>
      </c>
      <c r="AH209" s="7">
        <f>SUMIFS(GQList,GIList,Table_ExternalData_1[[#This Row],[Item_key]],GDList,Table_ExternalData_1[[#Headers],[29]])</f>
        <v>0</v>
      </c>
      <c r="AI209" s="7">
        <f>SUMIFS(GQList,GIList,Table_ExternalData_1[[#This Row],[Item_key]],GDList,Table_ExternalData_1[[#Headers],[30]])</f>
        <v>756</v>
      </c>
      <c r="AJ209" s="7">
        <f>SUMIFS(GQList,GIList,Table_ExternalData_1[[#This Row],[Item_key]],GDList,Table_ExternalData_1[[#Headers],[31]])</f>
        <v>132</v>
      </c>
      <c r="AK209" s="7">
        <f>SUM(Table_ExternalData_1[[#This Row],[1]:[31]])</f>
        <v>5316</v>
      </c>
    </row>
    <row r="210" spans="1:37" hidden="1">
      <c r="A210" s="3" t="s">
        <v>798</v>
      </c>
      <c r="B210" s="3" t="s">
        <v>128</v>
      </c>
      <c r="C210" s="3" t="s">
        <v>840</v>
      </c>
      <c r="D210" s="3" t="s">
        <v>841</v>
      </c>
      <c r="E210" s="6" t="s">
        <v>1662</v>
      </c>
      <c r="F210" s="7">
        <f>SUMIFS(GQList,GIList,Table_ExternalData_1[[#This Row],[Item_key]],GDList,Table_ExternalData_1[[#Headers],[1]])</f>
        <v>0</v>
      </c>
      <c r="G210" s="7">
        <f>SUMIFS(GQList,GIList,Table_ExternalData_1[[#This Row],[Item_key]],GDList,Table_ExternalData_1[[#Headers],[2]])</f>
        <v>0</v>
      </c>
      <c r="H210" s="7">
        <f>SUMIFS(GQList,GIList,Table_ExternalData_1[[#This Row],[Item_key]],GDList,Table_ExternalData_1[[#Headers],[3]])</f>
        <v>0</v>
      </c>
      <c r="I210" s="7">
        <f>SUMIFS(GQList,GIList,Table_ExternalData_1[[#This Row],[Item_key]],GDList,Table_ExternalData_1[[#Headers],[4]])</f>
        <v>126</v>
      </c>
      <c r="J210" s="7">
        <f>SUMIFS(GQList,GIList,Table_ExternalData_1[[#This Row],[Item_key]],GDList,Table_ExternalData_1[[#Headers],[5]])</f>
        <v>222</v>
      </c>
      <c r="K210" s="7">
        <f>SUMIFS(GQList,GIList,Table_ExternalData_1[[#This Row],[Item_key]],GDList,Table_ExternalData_1[[#Headers],[6]])</f>
        <v>0</v>
      </c>
      <c r="L210" s="7">
        <f>SUMIFS(GQList,GIList,Table_ExternalData_1[[#This Row],[Item_key]],GDList,Table_ExternalData_1[[#Headers],[7]])</f>
        <v>0</v>
      </c>
      <c r="M210" s="7">
        <f>SUMIFS(GQList,GIList,Table_ExternalData_1[[#This Row],[Item_key]],GDList,Table_ExternalData_1[[#Headers],[8]])</f>
        <v>0</v>
      </c>
      <c r="N210" s="7">
        <f>SUMIFS(GQList,GIList,Table_ExternalData_1[[#This Row],[Item_key]],GDList,Table_ExternalData_1[[#Headers],[9]])</f>
        <v>772</v>
      </c>
      <c r="O210" s="7">
        <f>SUMIFS(GQList,GIList,Table_ExternalData_1[[#This Row],[Item_key]],GDList,Table_ExternalData_1[[#Headers],[10]])</f>
        <v>57</v>
      </c>
      <c r="P210" s="7">
        <f>SUMIFS(GQList,GIList,Table_ExternalData_1[[#This Row],[Item_key]],GDList,Table_ExternalData_1[[#Headers],[11]])</f>
        <v>360</v>
      </c>
      <c r="Q210" s="7">
        <f>SUMIFS(GQList,GIList,Table_ExternalData_1[[#This Row],[Item_key]],GDList,Table_ExternalData_1[[#Headers],[12]])</f>
        <v>0</v>
      </c>
      <c r="R210" s="7">
        <f>SUMIFS(GQList,GIList,Table_ExternalData_1[[#This Row],[Item_key]],GDList,Table_ExternalData_1[[#Headers],[13]])</f>
        <v>0</v>
      </c>
      <c r="S210" s="7">
        <f>SUMIFS(GQList,GIList,Table_ExternalData_1[[#This Row],[Item_key]],GDList,Table_ExternalData_1[[#Headers],[14]])</f>
        <v>72</v>
      </c>
      <c r="T210" s="7">
        <f>SUMIFS(GQList,GIList,Table_ExternalData_1[[#This Row],[Item_key]],GDList,Table_ExternalData_1[[#Headers],[15]])</f>
        <v>0</v>
      </c>
      <c r="U210" s="7">
        <f>SUMIFS(GQList,GIList,Table_ExternalData_1[[#This Row],[Item_key]],GDList,Table_ExternalData_1[[#Headers],[16]])</f>
        <v>0</v>
      </c>
      <c r="V210" s="7">
        <f>SUMIFS(GQList,GIList,Table_ExternalData_1[[#This Row],[Item_key]],GDList,Table_ExternalData_1[[#Headers],[17]])</f>
        <v>608</v>
      </c>
      <c r="W210" s="7">
        <f>SUMIFS(GQList,GIList,Table_ExternalData_1[[#This Row],[Item_key]],GDList,Table_ExternalData_1[[#Headers],[18]])</f>
        <v>324</v>
      </c>
      <c r="X210" s="7">
        <f>SUMIFS(GQList,GIList,Table_ExternalData_1[[#This Row],[Item_key]],GDList,Table_ExternalData_1[[#Headers],[19]])</f>
        <v>160</v>
      </c>
      <c r="Y210" s="7">
        <f>SUMIFS(GQList,GIList,Table_ExternalData_1[[#This Row],[Item_key]],GDList,Table_ExternalData_1[[#Headers],[20]])</f>
        <v>174</v>
      </c>
      <c r="Z210" s="7">
        <f>SUMIFS(GQList,GIList,Table_ExternalData_1[[#This Row],[Item_key]],GDList,Table_ExternalData_1[[#Headers],[21]])</f>
        <v>371</v>
      </c>
      <c r="AA210" s="7">
        <f>SUMIFS(GQList,GIList,Table_ExternalData_1[[#This Row],[Item_key]],GDList,Table_ExternalData_1[[#Headers],[22]])</f>
        <v>154</v>
      </c>
      <c r="AB210" s="7">
        <f>SUMIFS(GQList,GIList,Table_ExternalData_1[[#This Row],[Item_key]],GDList,Table_ExternalData_1[[#Headers],[23]])</f>
        <v>0</v>
      </c>
      <c r="AC210" s="7">
        <f>SUMIFS(GQList,GIList,Table_ExternalData_1[[#This Row],[Item_key]],GDList,Table_ExternalData_1[[#Headers],[24]])</f>
        <v>0</v>
      </c>
      <c r="AD210" s="7">
        <f>SUMIFS(GQList,GIList,Table_ExternalData_1[[#This Row],[Item_key]],GDList,Table_ExternalData_1[[#Headers],[25]])</f>
        <v>276</v>
      </c>
      <c r="AE210" s="7">
        <f>SUMIFS(GQList,GIList,Table_ExternalData_1[[#This Row],[Item_key]],GDList,Table_ExternalData_1[[#Headers],[26]])</f>
        <v>170</v>
      </c>
      <c r="AF210" s="7">
        <f>SUMIFS(GQList,GIList,Table_ExternalData_1[[#This Row],[Item_key]],GDList,Table_ExternalData_1[[#Headers],[27]])</f>
        <v>582</v>
      </c>
      <c r="AG210" s="7">
        <f>SUMIFS(GQList,GIList,Table_ExternalData_1[[#This Row],[Item_key]],GDList,Table_ExternalData_1[[#Headers],[28]])</f>
        <v>0</v>
      </c>
      <c r="AH210" s="7">
        <f>SUMIFS(GQList,GIList,Table_ExternalData_1[[#This Row],[Item_key]],GDList,Table_ExternalData_1[[#Headers],[29]])</f>
        <v>0</v>
      </c>
      <c r="AI210" s="7">
        <f>SUMIFS(GQList,GIList,Table_ExternalData_1[[#This Row],[Item_key]],GDList,Table_ExternalData_1[[#Headers],[30]])</f>
        <v>756</v>
      </c>
      <c r="AJ210" s="7">
        <f>SUMIFS(GQList,GIList,Table_ExternalData_1[[#This Row],[Item_key]],GDList,Table_ExternalData_1[[#Headers],[31]])</f>
        <v>132</v>
      </c>
      <c r="AK210" s="7">
        <f>SUM(Table_ExternalData_1[[#This Row],[1]:[31]])</f>
        <v>5316</v>
      </c>
    </row>
    <row r="211" spans="1:37" hidden="1">
      <c r="A211" s="3" t="s">
        <v>798</v>
      </c>
      <c r="B211" s="3" t="s">
        <v>389</v>
      </c>
      <c r="C211" s="3" t="s">
        <v>844</v>
      </c>
      <c r="D211" s="3" t="s">
        <v>845</v>
      </c>
      <c r="E211" s="6" t="s">
        <v>1662</v>
      </c>
      <c r="F211" s="7">
        <f>SUMIFS(GQList,GIList,Table_ExternalData_1[[#This Row],[Item_key]],GDList,Table_ExternalData_1[[#Headers],[1]])</f>
        <v>0</v>
      </c>
      <c r="G211" s="7">
        <f>SUMIFS(GQList,GIList,Table_ExternalData_1[[#This Row],[Item_key]],GDList,Table_ExternalData_1[[#Headers],[2]])</f>
        <v>0</v>
      </c>
      <c r="H211" s="7">
        <f>SUMIFS(GQList,GIList,Table_ExternalData_1[[#This Row],[Item_key]],GDList,Table_ExternalData_1[[#Headers],[3]])</f>
        <v>0</v>
      </c>
      <c r="I211" s="7">
        <f>SUMIFS(GQList,GIList,Table_ExternalData_1[[#This Row],[Item_key]],GDList,Table_ExternalData_1[[#Headers],[4]])</f>
        <v>0</v>
      </c>
      <c r="J211" s="7">
        <f>SUMIFS(GQList,GIList,Table_ExternalData_1[[#This Row],[Item_key]],GDList,Table_ExternalData_1[[#Headers],[5]])</f>
        <v>0</v>
      </c>
      <c r="K211" s="7">
        <f>SUMIFS(GQList,GIList,Table_ExternalData_1[[#This Row],[Item_key]],GDList,Table_ExternalData_1[[#Headers],[6]])</f>
        <v>0</v>
      </c>
      <c r="L211" s="7">
        <f>SUMIFS(GQList,GIList,Table_ExternalData_1[[#This Row],[Item_key]],GDList,Table_ExternalData_1[[#Headers],[7]])</f>
        <v>0</v>
      </c>
      <c r="M211" s="7">
        <f>SUMIFS(GQList,GIList,Table_ExternalData_1[[#This Row],[Item_key]],GDList,Table_ExternalData_1[[#Headers],[8]])</f>
        <v>0</v>
      </c>
      <c r="N211" s="7">
        <f>SUMIFS(GQList,GIList,Table_ExternalData_1[[#This Row],[Item_key]],GDList,Table_ExternalData_1[[#Headers],[9]])</f>
        <v>0</v>
      </c>
      <c r="O211" s="7">
        <f>SUMIFS(GQList,GIList,Table_ExternalData_1[[#This Row],[Item_key]],GDList,Table_ExternalData_1[[#Headers],[10]])</f>
        <v>0</v>
      </c>
      <c r="P211" s="7">
        <f>SUMIFS(GQList,GIList,Table_ExternalData_1[[#This Row],[Item_key]],GDList,Table_ExternalData_1[[#Headers],[11]])</f>
        <v>0</v>
      </c>
      <c r="Q211" s="7">
        <f>SUMIFS(GQList,GIList,Table_ExternalData_1[[#This Row],[Item_key]],GDList,Table_ExternalData_1[[#Headers],[12]])</f>
        <v>0</v>
      </c>
      <c r="R211" s="7">
        <f>SUMIFS(GQList,GIList,Table_ExternalData_1[[#This Row],[Item_key]],GDList,Table_ExternalData_1[[#Headers],[13]])</f>
        <v>0</v>
      </c>
      <c r="S211" s="7">
        <f>SUMIFS(GQList,GIList,Table_ExternalData_1[[#This Row],[Item_key]],GDList,Table_ExternalData_1[[#Headers],[14]])</f>
        <v>0</v>
      </c>
      <c r="T211" s="7">
        <f>SUMIFS(GQList,GIList,Table_ExternalData_1[[#This Row],[Item_key]],GDList,Table_ExternalData_1[[#Headers],[15]])</f>
        <v>0</v>
      </c>
      <c r="U211" s="7">
        <f>SUMIFS(GQList,GIList,Table_ExternalData_1[[#This Row],[Item_key]],GDList,Table_ExternalData_1[[#Headers],[16]])</f>
        <v>195</v>
      </c>
      <c r="V211" s="7">
        <f>SUMIFS(GQList,GIList,Table_ExternalData_1[[#This Row],[Item_key]],GDList,Table_ExternalData_1[[#Headers],[17]])</f>
        <v>620</v>
      </c>
      <c r="W211" s="7">
        <f>SUMIFS(GQList,GIList,Table_ExternalData_1[[#This Row],[Item_key]],GDList,Table_ExternalData_1[[#Headers],[18]])</f>
        <v>320</v>
      </c>
      <c r="X211" s="7">
        <f>SUMIFS(GQList,GIList,Table_ExternalData_1[[#This Row],[Item_key]],GDList,Table_ExternalData_1[[#Headers],[19]])</f>
        <v>0</v>
      </c>
      <c r="Y211" s="7">
        <f>SUMIFS(GQList,GIList,Table_ExternalData_1[[#This Row],[Item_key]],GDList,Table_ExternalData_1[[#Headers],[20]])</f>
        <v>175</v>
      </c>
      <c r="Z211" s="7">
        <f>SUMIFS(GQList,GIList,Table_ExternalData_1[[#This Row],[Item_key]],GDList,Table_ExternalData_1[[#Headers],[21]])</f>
        <v>280</v>
      </c>
      <c r="AA211" s="7">
        <f>SUMIFS(GQList,GIList,Table_ExternalData_1[[#This Row],[Item_key]],GDList,Table_ExternalData_1[[#Headers],[22]])</f>
        <v>0</v>
      </c>
      <c r="AB211" s="7">
        <f>SUMIFS(GQList,GIList,Table_ExternalData_1[[#This Row],[Item_key]],GDList,Table_ExternalData_1[[#Headers],[23]])</f>
        <v>0</v>
      </c>
      <c r="AC211" s="7">
        <f>SUMIFS(GQList,GIList,Table_ExternalData_1[[#This Row],[Item_key]],GDList,Table_ExternalData_1[[#Headers],[24]])</f>
        <v>0</v>
      </c>
      <c r="AD211" s="7">
        <f>SUMIFS(GQList,GIList,Table_ExternalData_1[[#This Row],[Item_key]],GDList,Table_ExternalData_1[[#Headers],[25]])</f>
        <v>150</v>
      </c>
      <c r="AE211" s="7">
        <f>SUMIFS(GQList,GIList,Table_ExternalData_1[[#This Row],[Item_key]],GDList,Table_ExternalData_1[[#Headers],[26]])</f>
        <v>0</v>
      </c>
      <c r="AF211" s="7">
        <f>SUMIFS(GQList,GIList,Table_ExternalData_1[[#This Row],[Item_key]],GDList,Table_ExternalData_1[[#Headers],[27]])</f>
        <v>280</v>
      </c>
      <c r="AG211" s="7">
        <f>SUMIFS(GQList,GIList,Table_ExternalData_1[[#This Row],[Item_key]],GDList,Table_ExternalData_1[[#Headers],[28]])</f>
        <v>0</v>
      </c>
      <c r="AH211" s="7">
        <f>SUMIFS(GQList,GIList,Table_ExternalData_1[[#This Row],[Item_key]],GDList,Table_ExternalData_1[[#Headers],[29]])</f>
        <v>0</v>
      </c>
      <c r="AI211" s="7">
        <f>SUMIFS(GQList,GIList,Table_ExternalData_1[[#This Row],[Item_key]],GDList,Table_ExternalData_1[[#Headers],[30]])</f>
        <v>944</v>
      </c>
      <c r="AJ211" s="7">
        <f>SUMIFS(GQList,GIList,Table_ExternalData_1[[#This Row],[Item_key]],GDList,Table_ExternalData_1[[#Headers],[31]])</f>
        <v>140</v>
      </c>
      <c r="AK211" s="7">
        <f>SUM(Table_ExternalData_1[[#This Row],[1]:[31]])</f>
        <v>3104</v>
      </c>
    </row>
    <row r="212" spans="1:37" hidden="1">
      <c r="A212" s="3" t="s">
        <v>798</v>
      </c>
      <c r="B212" s="3" t="s">
        <v>190</v>
      </c>
      <c r="C212" s="3" t="s">
        <v>846</v>
      </c>
      <c r="D212" s="3" t="s">
        <v>847</v>
      </c>
      <c r="E212" s="6" t="s">
        <v>1662</v>
      </c>
      <c r="F212" s="7">
        <f>SUMIFS(GQList,GIList,Table_ExternalData_1[[#This Row],[Item_key]],GDList,Table_ExternalData_1[[#Headers],[1]])</f>
        <v>0</v>
      </c>
      <c r="G212" s="7">
        <f>SUMIFS(GQList,GIList,Table_ExternalData_1[[#This Row],[Item_key]],GDList,Table_ExternalData_1[[#Headers],[2]])</f>
        <v>0</v>
      </c>
      <c r="H212" s="7">
        <f>SUMIFS(GQList,GIList,Table_ExternalData_1[[#This Row],[Item_key]],GDList,Table_ExternalData_1[[#Headers],[3]])</f>
        <v>0</v>
      </c>
      <c r="I212" s="7">
        <f>SUMIFS(GQList,GIList,Table_ExternalData_1[[#This Row],[Item_key]],GDList,Table_ExternalData_1[[#Headers],[4]])</f>
        <v>0</v>
      </c>
      <c r="J212" s="7">
        <f>SUMIFS(GQList,GIList,Table_ExternalData_1[[#This Row],[Item_key]],GDList,Table_ExternalData_1[[#Headers],[5]])</f>
        <v>365</v>
      </c>
      <c r="K212" s="7">
        <f>SUMIFS(GQList,GIList,Table_ExternalData_1[[#This Row],[Item_key]],GDList,Table_ExternalData_1[[#Headers],[6]])</f>
        <v>0</v>
      </c>
      <c r="L212" s="7">
        <f>SUMIFS(GQList,GIList,Table_ExternalData_1[[#This Row],[Item_key]],GDList,Table_ExternalData_1[[#Headers],[7]])</f>
        <v>0</v>
      </c>
      <c r="M212" s="7">
        <f>SUMIFS(GQList,GIList,Table_ExternalData_1[[#This Row],[Item_key]],GDList,Table_ExternalData_1[[#Headers],[8]])</f>
        <v>0</v>
      </c>
      <c r="N212" s="7">
        <f>SUMIFS(GQList,GIList,Table_ExternalData_1[[#This Row],[Item_key]],GDList,Table_ExternalData_1[[#Headers],[9]])</f>
        <v>965</v>
      </c>
      <c r="O212" s="7">
        <f>SUMIFS(GQList,GIList,Table_ExternalData_1[[#This Row],[Item_key]],GDList,Table_ExternalData_1[[#Headers],[10]])</f>
        <v>245</v>
      </c>
      <c r="P212" s="7">
        <f>SUMIFS(GQList,GIList,Table_ExternalData_1[[#This Row],[Item_key]],GDList,Table_ExternalData_1[[#Headers],[11]])</f>
        <v>245</v>
      </c>
      <c r="Q212" s="7">
        <f>SUMIFS(GQList,GIList,Table_ExternalData_1[[#This Row],[Item_key]],GDList,Table_ExternalData_1[[#Headers],[12]])</f>
        <v>0</v>
      </c>
      <c r="R212" s="7">
        <f>SUMIFS(GQList,GIList,Table_ExternalData_1[[#This Row],[Item_key]],GDList,Table_ExternalData_1[[#Headers],[13]])</f>
        <v>0</v>
      </c>
      <c r="S212" s="7">
        <f>SUMIFS(GQList,GIList,Table_ExternalData_1[[#This Row],[Item_key]],GDList,Table_ExternalData_1[[#Headers],[14]])</f>
        <v>0</v>
      </c>
      <c r="T212" s="7">
        <f>SUMIFS(GQList,GIList,Table_ExternalData_1[[#This Row],[Item_key]],GDList,Table_ExternalData_1[[#Headers],[15]])</f>
        <v>0</v>
      </c>
      <c r="U212" s="7">
        <f>SUMIFS(GQList,GIList,Table_ExternalData_1[[#This Row],[Item_key]],GDList,Table_ExternalData_1[[#Headers],[16]])</f>
        <v>0</v>
      </c>
      <c r="V212" s="7">
        <f>SUMIFS(GQList,GIList,Table_ExternalData_1[[#This Row],[Item_key]],GDList,Table_ExternalData_1[[#Headers],[17]])</f>
        <v>245</v>
      </c>
      <c r="W212" s="7">
        <f>SUMIFS(GQList,GIList,Table_ExternalData_1[[#This Row],[Item_key]],GDList,Table_ExternalData_1[[#Headers],[18]])</f>
        <v>245</v>
      </c>
      <c r="X212" s="7">
        <f>SUMIFS(GQList,GIList,Table_ExternalData_1[[#This Row],[Item_key]],GDList,Table_ExternalData_1[[#Headers],[19]])</f>
        <v>157</v>
      </c>
      <c r="Y212" s="7">
        <f>SUMIFS(GQList,GIList,Table_ExternalData_1[[#This Row],[Item_key]],GDList,Table_ExternalData_1[[#Headers],[20]])</f>
        <v>0</v>
      </c>
      <c r="Z212" s="7">
        <f>SUMIFS(GQList,GIList,Table_ExternalData_1[[#This Row],[Item_key]],GDList,Table_ExternalData_1[[#Headers],[21]])</f>
        <v>0</v>
      </c>
      <c r="AA212" s="7">
        <f>SUMIFS(GQList,GIList,Table_ExternalData_1[[#This Row],[Item_key]],GDList,Table_ExternalData_1[[#Headers],[22]])</f>
        <v>0</v>
      </c>
      <c r="AB212" s="7">
        <f>SUMIFS(GQList,GIList,Table_ExternalData_1[[#This Row],[Item_key]],GDList,Table_ExternalData_1[[#Headers],[23]])</f>
        <v>0</v>
      </c>
      <c r="AC212" s="7">
        <f>SUMIFS(GQList,GIList,Table_ExternalData_1[[#This Row],[Item_key]],GDList,Table_ExternalData_1[[#Headers],[24]])</f>
        <v>0</v>
      </c>
      <c r="AD212" s="7">
        <f>SUMIFS(GQList,GIList,Table_ExternalData_1[[#This Row],[Item_key]],GDList,Table_ExternalData_1[[#Headers],[25]])</f>
        <v>402</v>
      </c>
      <c r="AE212" s="7">
        <f>SUMIFS(GQList,GIList,Table_ExternalData_1[[#This Row],[Item_key]],GDList,Table_ExternalData_1[[#Headers],[26]])</f>
        <v>0</v>
      </c>
      <c r="AF212" s="7">
        <f>SUMIFS(GQList,GIList,Table_ExternalData_1[[#This Row],[Item_key]],GDList,Table_ExternalData_1[[#Headers],[27]])</f>
        <v>315</v>
      </c>
      <c r="AG212" s="7">
        <f>SUMIFS(GQList,GIList,Table_ExternalData_1[[#This Row],[Item_key]],GDList,Table_ExternalData_1[[#Headers],[28]])</f>
        <v>0</v>
      </c>
      <c r="AH212" s="7">
        <f>SUMIFS(GQList,GIList,Table_ExternalData_1[[#This Row],[Item_key]],GDList,Table_ExternalData_1[[#Headers],[29]])</f>
        <v>0</v>
      </c>
      <c r="AI212" s="7">
        <f>SUMIFS(GQList,GIList,Table_ExternalData_1[[#This Row],[Item_key]],GDList,Table_ExternalData_1[[#Headers],[30]])</f>
        <v>0</v>
      </c>
      <c r="AJ212" s="7">
        <f>SUMIFS(GQList,GIList,Table_ExternalData_1[[#This Row],[Item_key]],GDList,Table_ExternalData_1[[#Headers],[31]])</f>
        <v>0</v>
      </c>
      <c r="AK212" s="7">
        <f>SUM(Table_ExternalData_1[[#This Row],[1]:[31]])</f>
        <v>3184</v>
      </c>
    </row>
    <row r="213" spans="1:37" hidden="1">
      <c r="A213" s="3" t="s">
        <v>798</v>
      </c>
      <c r="B213" s="3" t="s">
        <v>130</v>
      </c>
      <c r="C213" s="3" t="s">
        <v>842</v>
      </c>
      <c r="D213" s="3" t="s">
        <v>843</v>
      </c>
      <c r="E213" s="6" t="s">
        <v>1662</v>
      </c>
      <c r="F213" s="7">
        <f>SUMIFS(GQList,GIList,Table_ExternalData_1[[#This Row],[Item_key]],GDList,Table_ExternalData_1[[#Headers],[1]])</f>
        <v>0</v>
      </c>
      <c r="G213" s="7">
        <f>SUMIFS(GQList,GIList,Table_ExternalData_1[[#This Row],[Item_key]],GDList,Table_ExternalData_1[[#Headers],[2]])</f>
        <v>0</v>
      </c>
      <c r="H213" s="7">
        <f>SUMIFS(GQList,GIList,Table_ExternalData_1[[#This Row],[Item_key]],GDList,Table_ExternalData_1[[#Headers],[3]])</f>
        <v>0</v>
      </c>
      <c r="I213" s="7">
        <f>SUMIFS(GQList,GIList,Table_ExternalData_1[[#This Row],[Item_key]],GDList,Table_ExternalData_1[[#Headers],[4]])</f>
        <v>210</v>
      </c>
      <c r="J213" s="7">
        <f>SUMIFS(GQList,GIList,Table_ExternalData_1[[#This Row],[Item_key]],GDList,Table_ExternalData_1[[#Headers],[5]])</f>
        <v>270</v>
      </c>
      <c r="K213" s="7">
        <f>SUMIFS(GQList,GIList,Table_ExternalData_1[[#This Row],[Item_key]],GDList,Table_ExternalData_1[[#Headers],[6]])</f>
        <v>0</v>
      </c>
      <c r="L213" s="7">
        <f>SUMIFS(GQList,GIList,Table_ExternalData_1[[#This Row],[Item_key]],GDList,Table_ExternalData_1[[#Headers],[7]])</f>
        <v>0</v>
      </c>
      <c r="M213" s="7">
        <f>SUMIFS(GQList,GIList,Table_ExternalData_1[[#This Row],[Item_key]],GDList,Table_ExternalData_1[[#Headers],[8]])</f>
        <v>0</v>
      </c>
      <c r="N213" s="7">
        <f>SUMIFS(GQList,GIList,Table_ExternalData_1[[#This Row],[Item_key]],GDList,Table_ExternalData_1[[#Headers],[9]])</f>
        <v>0</v>
      </c>
      <c r="O213" s="7">
        <f>SUMIFS(GQList,GIList,Table_ExternalData_1[[#This Row],[Item_key]],GDList,Table_ExternalData_1[[#Headers],[10]])</f>
        <v>0</v>
      </c>
      <c r="P213" s="7">
        <f>SUMIFS(GQList,GIList,Table_ExternalData_1[[#This Row],[Item_key]],GDList,Table_ExternalData_1[[#Headers],[11]])</f>
        <v>0</v>
      </c>
      <c r="Q213" s="7">
        <f>SUMIFS(GQList,GIList,Table_ExternalData_1[[#This Row],[Item_key]],GDList,Table_ExternalData_1[[#Headers],[12]])</f>
        <v>0</v>
      </c>
      <c r="R213" s="7">
        <f>SUMIFS(GQList,GIList,Table_ExternalData_1[[#This Row],[Item_key]],GDList,Table_ExternalData_1[[#Headers],[13]])</f>
        <v>0</v>
      </c>
      <c r="S213" s="7">
        <f>SUMIFS(GQList,GIList,Table_ExternalData_1[[#This Row],[Item_key]],GDList,Table_ExternalData_1[[#Headers],[14]])</f>
        <v>105</v>
      </c>
      <c r="T213" s="7">
        <f>SUMIFS(GQList,GIList,Table_ExternalData_1[[#This Row],[Item_key]],GDList,Table_ExternalData_1[[#Headers],[15]])</f>
        <v>0</v>
      </c>
      <c r="U213" s="7">
        <f>SUMIFS(GQList,GIList,Table_ExternalData_1[[#This Row],[Item_key]],GDList,Table_ExternalData_1[[#Headers],[16]])</f>
        <v>0</v>
      </c>
      <c r="V213" s="7">
        <f>SUMIFS(GQList,GIList,Table_ExternalData_1[[#This Row],[Item_key]],GDList,Table_ExternalData_1[[#Headers],[17]])</f>
        <v>0</v>
      </c>
      <c r="W213" s="7">
        <f>SUMIFS(GQList,GIList,Table_ExternalData_1[[#This Row],[Item_key]],GDList,Table_ExternalData_1[[#Headers],[18]])</f>
        <v>0</v>
      </c>
      <c r="X213" s="7">
        <f>SUMIFS(GQList,GIList,Table_ExternalData_1[[#This Row],[Item_key]],GDList,Table_ExternalData_1[[#Headers],[19]])</f>
        <v>0</v>
      </c>
      <c r="Y213" s="7">
        <f>SUMIFS(GQList,GIList,Table_ExternalData_1[[#This Row],[Item_key]],GDList,Table_ExternalData_1[[#Headers],[20]])</f>
        <v>0</v>
      </c>
      <c r="Z213" s="7">
        <f>SUMIFS(GQList,GIList,Table_ExternalData_1[[#This Row],[Item_key]],GDList,Table_ExternalData_1[[#Headers],[21]])</f>
        <v>0</v>
      </c>
      <c r="AA213" s="7">
        <f>SUMIFS(GQList,GIList,Table_ExternalData_1[[#This Row],[Item_key]],GDList,Table_ExternalData_1[[#Headers],[22]])</f>
        <v>0</v>
      </c>
      <c r="AB213" s="7">
        <f>SUMIFS(GQList,GIList,Table_ExternalData_1[[#This Row],[Item_key]],GDList,Table_ExternalData_1[[#Headers],[23]])</f>
        <v>0</v>
      </c>
      <c r="AC213" s="7">
        <f>SUMIFS(GQList,GIList,Table_ExternalData_1[[#This Row],[Item_key]],GDList,Table_ExternalData_1[[#Headers],[24]])</f>
        <v>0</v>
      </c>
      <c r="AD213" s="7">
        <f>SUMIFS(GQList,GIList,Table_ExternalData_1[[#This Row],[Item_key]],GDList,Table_ExternalData_1[[#Headers],[25]])</f>
        <v>0</v>
      </c>
      <c r="AE213" s="7">
        <f>SUMIFS(GQList,GIList,Table_ExternalData_1[[#This Row],[Item_key]],GDList,Table_ExternalData_1[[#Headers],[26]])</f>
        <v>0</v>
      </c>
      <c r="AF213" s="7">
        <f>SUMIFS(GQList,GIList,Table_ExternalData_1[[#This Row],[Item_key]],GDList,Table_ExternalData_1[[#Headers],[27]])</f>
        <v>0</v>
      </c>
      <c r="AG213" s="7">
        <f>SUMIFS(GQList,GIList,Table_ExternalData_1[[#This Row],[Item_key]],GDList,Table_ExternalData_1[[#Headers],[28]])</f>
        <v>0</v>
      </c>
      <c r="AH213" s="7">
        <f>SUMIFS(GQList,GIList,Table_ExternalData_1[[#This Row],[Item_key]],GDList,Table_ExternalData_1[[#Headers],[29]])</f>
        <v>0</v>
      </c>
      <c r="AI213" s="7">
        <f>SUMIFS(GQList,GIList,Table_ExternalData_1[[#This Row],[Item_key]],GDList,Table_ExternalData_1[[#Headers],[30]])</f>
        <v>0</v>
      </c>
      <c r="AJ213" s="7">
        <f>SUMIFS(GQList,GIList,Table_ExternalData_1[[#This Row],[Item_key]],GDList,Table_ExternalData_1[[#Headers],[31]])</f>
        <v>0</v>
      </c>
      <c r="AK213" s="7">
        <f>SUM(Table_ExternalData_1[[#This Row],[1]:[31]])</f>
        <v>585</v>
      </c>
    </row>
    <row r="214" spans="1:37" hidden="1">
      <c r="A214" s="3" t="s">
        <v>848</v>
      </c>
      <c r="B214" s="3" t="s">
        <v>570</v>
      </c>
      <c r="C214" s="3" t="s">
        <v>849</v>
      </c>
      <c r="D214" s="3" t="s">
        <v>850</v>
      </c>
      <c r="E214" s="6" t="s">
        <v>1662</v>
      </c>
      <c r="F214" s="7">
        <f>SUMIFS(GQList,GIList,Table_ExternalData_1[[#This Row],[Item_key]],GDList,Table_ExternalData_1[[#Headers],[1]])</f>
        <v>0</v>
      </c>
      <c r="G214" s="7">
        <f>SUMIFS(GQList,GIList,Table_ExternalData_1[[#This Row],[Item_key]],GDList,Table_ExternalData_1[[#Headers],[2]])</f>
        <v>0</v>
      </c>
      <c r="H214" s="7">
        <f>SUMIFS(GQList,GIList,Table_ExternalData_1[[#This Row],[Item_key]],GDList,Table_ExternalData_1[[#Headers],[3]])</f>
        <v>0</v>
      </c>
      <c r="I214" s="7">
        <f>SUMIFS(GQList,GIList,Table_ExternalData_1[[#This Row],[Item_key]],GDList,Table_ExternalData_1[[#Headers],[4]])</f>
        <v>0</v>
      </c>
      <c r="J214" s="7">
        <f>SUMIFS(GQList,GIList,Table_ExternalData_1[[#This Row],[Item_key]],GDList,Table_ExternalData_1[[#Headers],[5]])</f>
        <v>0</v>
      </c>
      <c r="K214" s="7">
        <f>SUMIFS(GQList,GIList,Table_ExternalData_1[[#This Row],[Item_key]],GDList,Table_ExternalData_1[[#Headers],[6]])</f>
        <v>0</v>
      </c>
      <c r="L214" s="7">
        <f>SUMIFS(GQList,GIList,Table_ExternalData_1[[#This Row],[Item_key]],GDList,Table_ExternalData_1[[#Headers],[7]])</f>
        <v>0</v>
      </c>
      <c r="M214" s="7">
        <f>SUMIFS(GQList,GIList,Table_ExternalData_1[[#This Row],[Item_key]],GDList,Table_ExternalData_1[[#Headers],[8]])</f>
        <v>0</v>
      </c>
      <c r="N214" s="7">
        <f>SUMIFS(GQList,GIList,Table_ExternalData_1[[#This Row],[Item_key]],GDList,Table_ExternalData_1[[#Headers],[9]])</f>
        <v>0</v>
      </c>
      <c r="O214" s="7">
        <f>SUMIFS(GQList,GIList,Table_ExternalData_1[[#This Row],[Item_key]],GDList,Table_ExternalData_1[[#Headers],[10]])</f>
        <v>0</v>
      </c>
      <c r="P214" s="7">
        <f>SUMIFS(GQList,GIList,Table_ExternalData_1[[#This Row],[Item_key]],GDList,Table_ExternalData_1[[#Headers],[11]])</f>
        <v>0</v>
      </c>
      <c r="Q214" s="7">
        <f>SUMIFS(GQList,GIList,Table_ExternalData_1[[#This Row],[Item_key]],GDList,Table_ExternalData_1[[#Headers],[12]])</f>
        <v>0</v>
      </c>
      <c r="R214" s="7">
        <f>SUMIFS(GQList,GIList,Table_ExternalData_1[[#This Row],[Item_key]],GDList,Table_ExternalData_1[[#Headers],[13]])</f>
        <v>0</v>
      </c>
      <c r="S214" s="7">
        <f>SUMIFS(GQList,GIList,Table_ExternalData_1[[#This Row],[Item_key]],GDList,Table_ExternalData_1[[#Headers],[14]])</f>
        <v>0</v>
      </c>
      <c r="T214" s="7">
        <f>SUMIFS(GQList,GIList,Table_ExternalData_1[[#This Row],[Item_key]],GDList,Table_ExternalData_1[[#Headers],[15]])</f>
        <v>0</v>
      </c>
      <c r="U214" s="7">
        <f>SUMIFS(GQList,GIList,Table_ExternalData_1[[#This Row],[Item_key]],GDList,Table_ExternalData_1[[#Headers],[16]])</f>
        <v>0</v>
      </c>
      <c r="V214" s="7">
        <f>SUMIFS(GQList,GIList,Table_ExternalData_1[[#This Row],[Item_key]],GDList,Table_ExternalData_1[[#Headers],[17]])</f>
        <v>0</v>
      </c>
      <c r="W214" s="7">
        <f>SUMIFS(GQList,GIList,Table_ExternalData_1[[#This Row],[Item_key]],GDList,Table_ExternalData_1[[#Headers],[18]])</f>
        <v>0</v>
      </c>
      <c r="X214" s="7">
        <f>SUMIFS(GQList,GIList,Table_ExternalData_1[[#This Row],[Item_key]],GDList,Table_ExternalData_1[[#Headers],[19]])</f>
        <v>0</v>
      </c>
      <c r="Y214" s="7">
        <f>SUMIFS(GQList,GIList,Table_ExternalData_1[[#This Row],[Item_key]],GDList,Table_ExternalData_1[[#Headers],[20]])</f>
        <v>0</v>
      </c>
      <c r="Z214" s="7">
        <f>SUMIFS(GQList,GIList,Table_ExternalData_1[[#This Row],[Item_key]],GDList,Table_ExternalData_1[[#Headers],[21]])</f>
        <v>0</v>
      </c>
      <c r="AA214" s="7">
        <f>SUMIFS(GQList,GIList,Table_ExternalData_1[[#This Row],[Item_key]],GDList,Table_ExternalData_1[[#Headers],[22]])</f>
        <v>0</v>
      </c>
      <c r="AB214" s="7">
        <f>SUMIFS(GQList,GIList,Table_ExternalData_1[[#This Row],[Item_key]],GDList,Table_ExternalData_1[[#Headers],[23]])</f>
        <v>0</v>
      </c>
      <c r="AC214" s="7">
        <f>SUMIFS(GQList,GIList,Table_ExternalData_1[[#This Row],[Item_key]],GDList,Table_ExternalData_1[[#Headers],[24]])</f>
        <v>0</v>
      </c>
      <c r="AD214" s="7">
        <f>SUMIFS(GQList,GIList,Table_ExternalData_1[[#This Row],[Item_key]],GDList,Table_ExternalData_1[[#Headers],[25]])</f>
        <v>0</v>
      </c>
      <c r="AE214" s="7">
        <f>SUMIFS(GQList,GIList,Table_ExternalData_1[[#This Row],[Item_key]],GDList,Table_ExternalData_1[[#Headers],[26]])</f>
        <v>0</v>
      </c>
      <c r="AF214" s="7">
        <f>SUMIFS(GQList,GIList,Table_ExternalData_1[[#This Row],[Item_key]],GDList,Table_ExternalData_1[[#Headers],[27]])</f>
        <v>0</v>
      </c>
      <c r="AG214" s="7">
        <f>SUMIFS(GQList,GIList,Table_ExternalData_1[[#This Row],[Item_key]],GDList,Table_ExternalData_1[[#Headers],[28]])</f>
        <v>0</v>
      </c>
      <c r="AH214" s="7">
        <f>SUMIFS(GQList,GIList,Table_ExternalData_1[[#This Row],[Item_key]],GDList,Table_ExternalData_1[[#Headers],[29]])</f>
        <v>0</v>
      </c>
      <c r="AI214" s="7">
        <f>SUMIFS(GQList,GIList,Table_ExternalData_1[[#This Row],[Item_key]],GDList,Table_ExternalData_1[[#Headers],[30]])</f>
        <v>490</v>
      </c>
      <c r="AJ214" s="7">
        <f>SUMIFS(GQList,GIList,Table_ExternalData_1[[#This Row],[Item_key]],GDList,Table_ExternalData_1[[#Headers],[31]])</f>
        <v>0</v>
      </c>
      <c r="AK214" s="7">
        <f>SUM(Table_ExternalData_1[[#This Row],[1]:[31]])</f>
        <v>490</v>
      </c>
    </row>
    <row r="215" spans="1:37" hidden="1">
      <c r="A215" s="3" t="s">
        <v>848</v>
      </c>
      <c r="B215" s="3" t="s">
        <v>584</v>
      </c>
      <c r="C215" s="3" t="s">
        <v>851</v>
      </c>
      <c r="D215" s="3" t="s">
        <v>852</v>
      </c>
      <c r="E215" s="6" t="s">
        <v>1662</v>
      </c>
      <c r="F215" s="7">
        <f>SUMIFS(GQList,GIList,Table_ExternalData_1[[#This Row],[Item_key]],GDList,Table_ExternalData_1[[#Headers],[1]])</f>
        <v>0</v>
      </c>
      <c r="G215" s="7">
        <f>SUMIFS(GQList,GIList,Table_ExternalData_1[[#This Row],[Item_key]],GDList,Table_ExternalData_1[[#Headers],[2]])</f>
        <v>0</v>
      </c>
      <c r="H215" s="7">
        <f>SUMIFS(GQList,GIList,Table_ExternalData_1[[#This Row],[Item_key]],GDList,Table_ExternalData_1[[#Headers],[3]])</f>
        <v>0</v>
      </c>
      <c r="I215" s="7">
        <f>SUMIFS(GQList,GIList,Table_ExternalData_1[[#This Row],[Item_key]],GDList,Table_ExternalData_1[[#Headers],[4]])</f>
        <v>0</v>
      </c>
      <c r="J215" s="7">
        <f>SUMIFS(GQList,GIList,Table_ExternalData_1[[#This Row],[Item_key]],GDList,Table_ExternalData_1[[#Headers],[5]])</f>
        <v>0</v>
      </c>
      <c r="K215" s="7">
        <f>SUMIFS(GQList,GIList,Table_ExternalData_1[[#This Row],[Item_key]],GDList,Table_ExternalData_1[[#Headers],[6]])</f>
        <v>0</v>
      </c>
      <c r="L215" s="7">
        <f>SUMIFS(GQList,GIList,Table_ExternalData_1[[#This Row],[Item_key]],GDList,Table_ExternalData_1[[#Headers],[7]])</f>
        <v>0</v>
      </c>
      <c r="M215" s="7">
        <f>SUMIFS(GQList,GIList,Table_ExternalData_1[[#This Row],[Item_key]],GDList,Table_ExternalData_1[[#Headers],[8]])</f>
        <v>0</v>
      </c>
      <c r="N215" s="7">
        <f>SUMIFS(GQList,GIList,Table_ExternalData_1[[#This Row],[Item_key]],GDList,Table_ExternalData_1[[#Headers],[9]])</f>
        <v>0</v>
      </c>
      <c r="O215" s="7">
        <f>SUMIFS(GQList,GIList,Table_ExternalData_1[[#This Row],[Item_key]],GDList,Table_ExternalData_1[[#Headers],[10]])</f>
        <v>0</v>
      </c>
      <c r="P215" s="7">
        <f>SUMIFS(GQList,GIList,Table_ExternalData_1[[#This Row],[Item_key]],GDList,Table_ExternalData_1[[#Headers],[11]])</f>
        <v>0</v>
      </c>
      <c r="Q215" s="7">
        <f>SUMIFS(GQList,GIList,Table_ExternalData_1[[#This Row],[Item_key]],GDList,Table_ExternalData_1[[#Headers],[12]])</f>
        <v>0</v>
      </c>
      <c r="R215" s="7">
        <f>SUMIFS(GQList,GIList,Table_ExternalData_1[[#This Row],[Item_key]],GDList,Table_ExternalData_1[[#Headers],[13]])</f>
        <v>0</v>
      </c>
      <c r="S215" s="7">
        <f>SUMIFS(GQList,GIList,Table_ExternalData_1[[#This Row],[Item_key]],GDList,Table_ExternalData_1[[#Headers],[14]])</f>
        <v>0</v>
      </c>
      <c r="T215" s="7">
        <f>SUMIFS(GQList,GIList,Table_ExternalData_1[[#This Row],[Item_key]],GDList,Table_ExternalData_1[[#Headers],[15]])</f>
        <v>0</v>
      </c>
      <c r="U215" s="7">
        <f>SUMIFS(GQList,GIList,Table_ExternalData_1[[#This Row],[Item_key]],GDList,Table_ExternalData_1[[#Headers],[16]])</f>
        <v>0</v>
      </c>
      <c r="V215" s="7">
        <f>SUMIFS(GQList,GIList,Table_ExternalData_1[[#This Row],[Item_key]],GDList,Table_ExternalData_1[[#Headers],[17]])</f>
        <v>0</v>
      </c>
      <c r="W215" s="7">
        <f>SUMIFS(GQList,GIList,Table_ExternalData_1[[#This Row],[Item_key]],GDList,Table_ExternalData_1[[#Headers],[18]])</f>
        <v>0</v>
      </c>
      <c r="X215" s="7">
        <f>SUMIFS(GQList,GIList,Table_ExternalData_1[[#This Row],[Item_key]],GDList,Table_ExternalData_1[[#Headers],[19]])</f>
        <v>0</v>
      </c>
      <c r="Y215" s="7">
        <f>SUMIFS(GQList,GIList,Table_ExternalData_1[[#This Row],[Item_key]],GDList,Table_ExternalData_1[[#Headers],[20]])</f>
        <v>0</v>
      </c>
      <c r="Z215" s="7">
        <f>SUMIFS(GQList,GIList,Table_ExternalData_1[[#This Row],[Item_key]],GDList,Table_ExternalData_1[[#Headers],[21]])</f>
        <v>0</v>
      </c>
      <c r="AA215" s="7">
        <f>SUMIFS(GQList,GIList,Table_ExternalData_1[[#This Row],[Item_key]],GDList,Table_ExternalData_1[[#Headers],[22]])</f>
        <v>0</v>
      </c>
      <c r="AB215" s="7">
        <f>SUMIFS(GQList,GIList,Table_ExternalData_1[[#This Row],[Item_key]],GDList,Table_ExternalData_1[[#Headers],[23]])</f>
        <v>0</v>
      </c>
      <c r="AC215" s="7">
        <f>SUMIFS(GQList,GIList,Table_ExternalData_1[[#This Row],[Item_key]],GDList,Table_ExternalData_1[[#Headers],[24]])</f>
        <v>0</v>
      </c>
      <c r="AD215" s="7">
        <f>SUMIFS(GQList,GIList,Table_ExternalData_1[[#This Row],[Item_key]],GDList,Table_ExternalData_1[[#Headers],[25]])</f>
        <v>0</v>
      </c>
      <c r="AE215" s="7">
        <f>SUMIFS(GQList,GIList,Table_ExternalData_1[[#This Row],[Item_key]],GDList,Table_ExternalData_1[[#Headers],[26]])</f>
        <v>0</v>
      </c>
      <c r="AF215" s="7">
        <f>SUMIFS(GQList,GIList,Table_ExternalData_1[[#This Row],[Item_key]],GDList,Table_ExternalData_1[[#Headers],[27]])</f>
        <v>0</v>
      </c>
      <c r="AG215" s="7">
        <f>SUMIFS(GQList,GIList,Table_ExternalData_1[[#This Row],[Item_key]],GDList,Table_ExternalData_1[[#Headers],[28]])</f>
        <v>0</v>
      </c>
      <c r="AH215" s="7">
        <f>SUMIFS(GQList,GIList,Table_ExternalData_1[[#This Row],[Item_key]],GDList,Table_ExternalData_1[[#Headers],[29]])</f>
        <v>0</v>
      </c>
      <c r="AI215" s="7">
        <f>SUMIFS(GQList,GIList,Table_ExternalData_1[[#This Row],[Item_key]],GDList,Table_ExternalData_1[[#Headers],[30]])</f>
        <v>0</v>
      </c>
      <c r="AJ215" s="7">
        <f>SUMIFS(GQList,GIList,Table_ExternalData_1[[#This Row],[Item_key]],GDList,Table_ExternalData_1[[#Headers],[31]])</f>
        <v>515</v>
      </c>
      <c r="AK215" s="7">
        <f>SUM(Table_ExternalData_1[[#This Row],[1]:[31]])</f>
        <v>515</v>
      </c>
    </row>
    <row r="216" spans="1:37" hidden="1">
      <c r="A216" s="3" t="s">
        <v>848</v>
      </c>
      <c r="B216" s="3" t="s">
        <v>513</v>
      </c>
      <c r="C216" s="3" t="s">
        <v>853</v>
      </c>
      <c r="D216" s="3" t="s">
        <v>854</v>
      </c>
      <c r="E216" s="6" t="s">
        <v>1662</v>
      </c>
      <c r="F216" s="7">
        <f>SUMIFS(GQList,GIList,Table_ExternalData_1[[#This Row],[Item_key]],GDList,Table_ExternalData_1[[#Headers],[1]])</f>
        <v>0</v>
      </c>
      <c r="G216" s="7">
        <f>SUMIFS(GQList,GIList,Table_ExternalData_1[[#This Row],[Item_key]],GDList,Table_ExternalData_1[[#Headers],[2]])</f>
        <v>0</v>
      </c>
      <c r="H216" s="7">
        <f>SUMIFS(GQList,GIList,Table_ExternalData_1[[#This Row],[Item_key]],GDList,Table_ExternalData_1[[#Headers],[3]])</f>
        <v>0</v>
      </c>
      <c r="I216" s="7">
        <f>SUMIFS(GQList,GIList,Table_ExternalData_1[[#This Row],[Item_key]],GDList,Table_ExternalData_1[[#Headers],[4]])</f>
        <v>0</v>
      </c>
      <c r="J216" s="7">
        <f>SUMIFS(GQList,GIList,Table_ExternalData_1[[#This Row],[Item_key]],GDList,Table_ExternalData_1[[#Headers],[5]])</f>
        <v>0</v>
      </c>
      <c r="K216" s="7">
        <f>SUMIFS(GQList,GIList,Table_ExternalData_1[[#This Row],[Item_key]],GDList,Table_ExternalData_1[[#Headers],[6]])</f>
        <v>0</v>
      </c>
      <c r="L216" s="7">
        <f>SUMIFS(GQList,GIList,Table_ExternalData_1[[#This Row],[Item_key]],GDList,Table_ExternalData_1[[#Headers],[7]])</f>
        <v>0</v>
      </c>
      <c r="M216" s="7">
        <f>SUMIFS(GQList,GIList,Table_ExternalData_1[[#This Row],[Item_key]],GDList,Table_ExternalData_1[[#Headers],[8]])</f>
        <v>0</v>
      </c>
      <c r="N216" s="7">
        <f>SUMIFS(GQList,GIList,Table_ExternalData_1[[#This Row],[Item_key]],GDList,Table_ExternalData_1[[#Headers],[9]])</f>
        <v>0</v>
      </c>
      <c r="O216" s="7">
        <f>SUMIFS(GQList,GIList,Table_ExternalData_1[[#This Row],[Item_key]],GDList,Table_ExternalData_1[[#Headers],[10]])</f>
        <v>0</v>
      </c>
      <c r="P216" s="7">
        <f>SUMIFS(GQList,GIList,Table_ExternalData_1[[#This Row],[Item_key]],GDList,Table_ExternalData_1[[#Headers],[11]])</f>
        <v>0</v>
      </c>
      <c r="Q216" s="7">
        <f>SUMIFS(GQList,GIList,Table_ExternalData_1[[#This Row],[Item_key]],GDList,Table_ExternalData_1[[#Headers],[12]])</f>
        <v>0</v>
      </c>
      <c r="R216" s="7">
        <f>SUMIFS(GQList,GIList,Table_ExternalData_1[[#This Row],[Item_key]],GDList,Table_ExternalData_1[[#Headers],[13]])</f>
        <v>0</v>
      </c>
      <c r="S216" s="7">
        <f>SUMIFS(GQList,GIList,Table_ExternalData_1[[#This Row],[Item_key]],GDList,Table_ExternalData_1[[#Headers],[14]])</f>
        <v>0</v>
      </c>
      <c r="T216" s="7">
        <f>SUMIFS(GQList,GIList,Table_ExternalData_1[[#This Row],[Item_key]],GDList,Table_ExternalData_1[[#Headers],[15]])</f>
        <v>0</v>
      </c>
      <c r="U216" s="7">
        <f>SUMIFS(GQList,GIList,Table_ExternalData_1[[#This Row],[Item_key]],GDList,Table_ExternalData_1[[#Headers],[16]])</f>
        <v>0</v>
      </c>
      <c r="V216" s="7">
        <f>SUMIFS(GQList,GIList,Table_ExternalData_1[[#This Row],[Item_key]],GDList,Table_ExternalData_1[[#Headers],[17]])</f>
        <v>0</v>
      </c>
      <c r="W216" s="7">
        <f>SUMIFS(GQList,GIList,Table_ExternalData_1[[#This Row],[Item_key]],GDList,Table_ExternalData_1[[#Headers],[18]])</f>
        <v>0</v>
      </c>
      <c r="X216" s="7">
        <f>SUMIFS(GQList,GIList,Table_ExternalData_1[[#This Row],[Item_key]],GDList,Table_ExternalData_1[[#Headers],[19]])</f>
        <v>0</v>
      </c>
      <c r="Y216" s="7">
        <f>SUMIFS(GQList,GIList,Table_ExternalData_1[[#This Row],[Item_key]],GDList,Table_ExternalData_1[[#Headers],[20]])</f>
        <v>0</v>
      </c>
      <c r="Z216" s="7">
        <f>SUMIFS(GQList,GIList,Table_ExternalData_1[[#This Row],[Item_key]],GDList,Table_ExternalData_1[[#Headers],[21]])</f>
        <v>0</v>
      </c>
      <c r="AA216" s="7">
        <f>SUMIFS(GQList,GIList,Table_ExternalData_1[[#This Row],[Item_key]],GDList,Table_ExternalData_1[[#Headers],[22]])</f>
        <v>0</v>
      </c>
      <c r="AB216" s="7">
        <f>SUMIFS(GQList,GIList,Table_ExternalData_1[[#This Row],[Item_key]],GDList,Table_ExternalData_1[[#Headers],[23]])</f>
        <v>0</v>
      </c>
      <c r="AC216" s="7">
        <f>SUMIFS(GQList,GIList,Table_ExternalData_1[[#This Row],[Item_key]],GDList,Table_ExternalData_1[[#Headers],[24]])</f>
        <v>0</v>
      </c>
      <c r="AD216" s="7">
        <f>SUMIFS(GQList,GIList,Table_ExternalData_1[[#This Row],[Item_key]],GDList,Table_ExternalData_1[[#Headers],[25]])</f>
        <v>300</v>
      </c>
      <c r="AE216" s="7">
        <f>SUMIFS(GQList,GIList,Table_ExternalData_1[[#This Row],[Item_key]],GDList,Table_ExternalData_1[[#Headers],[26]])</f>
        <v>0</v>
      </c>
      <c r="AF216" s="7">
        <f>SUMIFS(GQList,GIList,Table_ExternalData_1[[#This Row],[Item_key]],GDList,Table_ExternalData_1[[#Headers],[27]])</f>
        <v>0</v>
      </c>
      <c r="AG216" s="7">
        <f>SUMIFS(GQList,GIList,Table_ExternalData_1[[#This Row],[Item_key]],GDList,Table_ExternalData_1[[#Headers],[28]])</f>
        <v>0</v>
      </c>
      <c r="AH216" s="7">
        <f>SUMIFS(GQList,GIList,Table_ExternalData_1[[#This Row],[Item_key]],GDList,Table_ExternalData_1[[#Headers],[29]])</f>
        <v>0</v>
      </c>
      <c r="AI216" s="7">
        <f>SUMIFS(GQList,GIList,Table_ExternalData_1[[#This Row],[Item_key]],GDList,Table_ExternalData_1[[#Headers],[30]])</f>
        <v>0</v>
      </c>
      <c r="AJ216" s="7">
        <f>SUMIFS(GQList,GIList,Table_ExternalData_1[[#This Row],[Item_key]],GDList,Table_ExternalData_1[[#Headers],[31]])</f>
        <v>0</v>
      </c>
      <c r="AK216" s="7">
        <f>SUM(Table_ExternalData_1[[#This Row],[1]:[31]])</f>
        <v>300</v>
      </c>
    </row>
    <row r="217" spans="1:37" hidden="1">
      <c r="A217" s="3" t="s">
        <v>848</v>
      </c>
      <c r="B217" s="3" t="s">
        <v>478</v>
      </c>
      <c r="C217" s="3" t="s">
        <v>855</v>
      </c>
      <c r="D217" s="3" t="s">
        <v>856</v>
      </c>
      <c r="E217" s="6" t="s">
        <v>1662</v>
      </c>
      <c r="F217" s="7">
        <f>SUMIFS(GQList,GIList,Table_ExternalData_1[[#This Row],[Item_key]],GDList,Table_ExternalData_1[[#Headers],[1]])</f>
        <v>0</v>
      </c>
      <c r="G217" s="7">
        <f>SUMIFS(GQList,GIList,Table_ExternalData_1[[#This Row],[Item_key]],GDList,Table_ExternalData_1[[#Headers],[2]])</f>
        <v>0</v>
      </c>
      <c r="H217" s="7">
        <f>SUMIFS(GQList,GIList,Table_ExternalData_1[[#This Row],[Item_key]],GDList,Table_ExternalData_1[[#Headers],[3]])</f>
        <v>0</v>
      </c>
      <c r="I217" s="7">
        <f>SUMIFS(GQList,GIList,Table_ExternalData_1[[#This Row],[Item_key]],GDList,Table_ExternalData_1[[#Headers],[4]])</f>
        <v>0</v>
      </c>
      <c r="J217" s="7">
        <f>SUMIFS(GQList,GIList,Table_ExternalData_1[[#This Row],[Item_key]],GDList,Table_ExternalData_1[[#Headers],[5]])</f>
        <v>0</v>
      </c>
      <c r="K217" s="7">
        <f>SUMIFS(GQList,GIList,Table_ExternalData_1[[#This Row],[Item_key]],GDList,Table_ExternalData_1[[#Headers],[6]])</f>
        <v>0</v>
      </c>
      <c r="L217" s="7">
        <f>SUMIFS(GQList,GIList,Table_ExternalData_1[[#This Row],[Item_key]],GDList,Table_ExternalData_1[[#Headers],[7]])</f>
        <v>0</v>
      </c>
      <c r="M217" s="7">
        <f>SUMIFS(GQList,GIList,Table_ExternalData_1[[#This Row],[Item_key]],GDList,Table_ExternalData_1[[#Headers],[8]])</f>
        <v>0</v>
      </c>
      <c r="N217" s="7">
        <f>SUMIFS(GQList,GIList,Table_ExternalData_1[[#This Row],[Item_key]],GDList,Table_ExternalData_1[[#Headers],[9]])</f>
        <v>0</v>
      </c>
      <c r="O217" s="7">
        <f>SUMIFS(GQList,GIList,Table_ExternalData_1[[#This Row],[Item_key]],GDList,Table_ExternalData_1[[#Headers],[10]])</f>
        <v>0</v>
      </c>
      <c r="P217" s="7">
        <f>SUMIFS(GQList,GIList,Table_ExternalData_1[[#This Row],[Item_key]],GDList,Table_ExternalData_1[[#Headers],[11]])</f>
        <v>0</v>
      </c>
      <c r="Q217" s="7">
        <f>SUMIFS(GQList,GIList,Table_ExternalData_1[[#This Row],[Item_key]],GDList,Table_ExternalData_1[[#Headers],[12]])</f>
        <v>0</v>
      </c>
      <c r="R217" s="7">
        <f>SUMIFS(GQList,GIList,Table_ExternalData_1[[#This Row],[Item_key]],GDList,Table_ExternalData_1[[#Headers],[13]])</f>
        <v>0</v>
      </c>
      <c r="S217" s="7">
        <f>SUMIFS(GQList,GIList,Table_ExternalData_1[[#This Row],[Item_key]],GDList,Table_ExternalData_1[[#Headers],[14]])</f>
        <v>0</v>
      </c>
      <c r="T217" s="7">
        <f>SUMIFS(GQList,GIList,Table_ExternalData_1[[#This Row],[Item_key]],GDList,Table_ExternalData_1[[#Headers],[15]])</f>
        <v>0</v>
      </c>
      <c r="U217" s="7">
        <f>SUMIFS(GQList,GIList,Table_ExternalData_1[[#This Row],[Item_key]],GDList,Table_ExternalData_1[[#Headers],[16]])</f>
        <v>0</v>
      </c>
      <c r="V217" s="7">
        <f>SUMIFS(GQList,GIList,Table_ExternalData_1[[#This Row],[Item_key]],GDList,Table_ExternalData_1[[#Headers],[17]])</f>
        <v>0</v>
      </c>
      <c r="W217" s="7">
        <f>SUMIFS(GQList,GIList,Table_ExternalData_1[[#This Row],[Item_key]],GDList,Table_ExternalData_1[[#Headers],[18]])</f>
        <v>0</v>
      </c>
      <c r="X217" s="7">
        <f>SUMIFS(GQList,GIList,Table_ExternalData_1[[#This Row],[Item_key]],GDList,Table_ExternalData_1[[#Headers],[19]])</f>
        <v>0</v>
      </c>
      <c r="Y217" s="7">
        <f>SUMIFS(GQList,GIList,Table_ExternalData_1[[#This Row],[Item_key]],GDList,Table_ExternalData_1[[#Headers],[20]])</f>
        <v>0</v>
      </c>
      <c r="Z217" s="7">
        <f>SUMIFS(GQList,GIList,Table_ExternalData_1[[#This Row],[Item_key]],GDList,Table_ExternalData_1[[#Headers],[21]])</f>
        <v>0</v>
      </c>
      <c r="AA217" s="7">
        <f>SUMIFS(GQList,GIList,Table_ExternalData_1[[#This Row],[Item_key]],GDList,Table_ExternalData_1[[#Headers],[22]])</f>
        <v>170</v>
      </c>
      <c r="AB217" s="7">
        <f>SUMIFS(GQList,GIList,Table_ExternalData_1[[#This Row],[Item_key]],GDList,Table_ExternalData_1[[#Headers],[23]])</f>
        <v>0</v>
      </c>
      <c r="AC217" s="7">
        <f>SUMIFS(GQList,GIList,Table_ExternalData_1[[#This Row],[Item_key]],GDList,Table_ExternalData_1[[#Headers],[24]])</f>
        <v>0</v>
      </c>
      <c r="AD217" s="7">
        <f>SUMIFS(GQList,GIList,Table_ExternalData_1[[#This Row],[Item_key]],GDList,Table_ExternalData_1[[#Headers],[25]])</f>
        <v>0</v>
      </c>
      <c r="AE217" s="7">
        <f>SUMIFS(GQList,GIList,Table_ExternalData_1[[#This Row],[Item_key]],GDList,Table_ExternalData_1[[#Headers],[26]])</f>
        <v>0</v>
      </c>
      <c r="AF217" s="7">
        <f>SUMIFS(GQList,GIList,Table_ExternalData_1[[#This Row],[Item_key]],GDList,Table_ExternalData_1[[#Headers],[27]])</f>
        <v>0</v>
      </c>
      <c r="AG217" s="7">
        <f>SUMIFS(GQList,GIList,Table_ExternalData_1[[#This Row],[Item_key]],GDList,Table_ExternalData_1[[#Headers],[28]])</f>
        <v>0</v>
      </c>
      <c r="AH217" s="7">
        <f>SUMIFS(GQList,GIList,Table_ExternalData_1[[#This Row],[Item_key]],GDList,Table_ExternalData_1[[#Headers],[29]])</f>
        <v>0</v>
      </c>
      <c r="AI217" s="7">
        <f>SUMIFS(GQList,GIList,Table_ExternalData_1[[#This Row],[Item_key]],GDList,Table_ExternalData_1[[#Headers],[30]])</f>
        <v>0</v>
      </c>
      <c r="AJ217" s="7">
        <f>SUMIFS(GQList,GIList,Table_ExternalData_1[[#This Row],[Item_key]],GDList,Table_ExternalData_1[[#Headers],[31]])</f>
        <v>0</v>
      </c>
      <c r="AK217" s="7">
        <f>SUM(Table_ExternalData_1[[#This Row],[1]:[31]])</f>
        <v>170</v>
      </c>
    </row>
    <row r="218" spans="1:37" hidden="1">
      <c r="A218" s="3" t="s">
        <v>848</v>
      </c>
      <c r="B218" s="3" t="s">
        <v>206</v>
      </c>
      <c r="C218" s="3" t="s">
        <v>857</v>
      </c>
      <c r="D218" s="3" t="s">
        <v>858</v>
      </c>
      <c r="E218" s="6" t="s">
        <v>1662</v>
      </c>
      <c r="F218" s="7">
        <f>SUMIFS(GQList,GIList,Table_ExternalData_1[[#This Row],[Item_key]],GDList,Table_ExternalData_1[[#Headers],[1]])</f>
        <v>0</v>
      </c>
      <c r="G218" s="7">
        <f>SUMIFS(GQList,GIList,Table_ExternalData_1[[#This Row],[Item_key]],GDList,Table_ExternalData_1[[#Headers],[2]])</f>
        <v>0</v>
      </c>
      <c r="H218" s="7">
        <f>SUMIFS(GQList,GIList,Table_ExternalData_1[[#This Row],[Item_key]],GDList,Table_ExternalData_1[[#Headers],[3]])</f>
        <v>0</v>
      </c>
      <c r="I218" s="7">
        <f>SUMIFS(GQList,GIList,Table_ExternalData_1[[#This Row],[Item_key]],GDList,Table_ExternalData_1[[#Headers],[4]])</f>
        <v>0</v>
      </c>
      <c r="J218" s="7">
        <f>SUMIFS(GQList,GIList,Table_ExternalData_1[[#This Row],[Item_key]],GDList,Table_ExternalData_1[[#Headers],[5]])</f>
        <v>0</v>
      </c>
      <c r="K218" s="7">
        <f>SUMIFS(GQList,GIList,Table_ExternalData_1[[#This Row],[Item_key]],GDList,Table_ExternalData_1[[#Headers],[6]])</f>
        <v>0</v>
      </c>
      <c r="L218" s="7">
        <f>SUMIFS(GQList,GIList,Table_ExternalData_1[[#This Row],[Item_key]],GDList,Table_ExternalData_1[[#Headers],[7]])</f>
        <v>0</v>
      </c>
      <c r="M218" s="7">
        <f>SUMIFS(GQList,GIList,Table_ExternalData_1[[#This Row],[Item_key]],GDList,Table_ExternalData_1[[#Headers],[8]])</f>
        <v>0</v>
      </c>
      <c r="N218" s="7">
        <f>SUMIFS(GQList,GIList,Table_ExternalData_1[[#This Row],[Item_key]],GDList,Table_ExternalData_1[[#Headers],[9]])</f>
        <v>250</v>
      </c>
      <c r="O218" s="7">
        <f>SUMIFS(GQList,GIList,Table_ExternalData_1[[#This Row],[Item_key]],GDList,Table_ExternalData_1[[#Headers],[10]])</f>
        <v>0</v>
      </c>
      <c r="P218" s="7">
        <f>SUMIFS(GQList,GIList,Table_ExternalData_1[[#This Row],[Item_key]],GDList,Table_ExternalData_1[[#Headers],[11]])</f>
        <v>0</v>
      </c>
      <c r="Q218" s="7">
        <f>SUMIFS(GQList,GIList,Table_ExternalData_1[[#This Row],[Item_key]],GDList,Table_ExternalData_1[[#Headers],[12]])</f>
        <v>0</v>
      </c>
      <c r="R218" s="7">
        <f>SUMIFS(GQList,GIList,Table_ExternalData_1[[#This Row],[Item_key]],GDList,Table_ExternalData_1[[#Headers],[13]])</f>
        <v>0</v>
      </c>
      <c r="S218" s="7">
        <f>SUMIFS(GQList,GIList,Table_ExternalData_1[[#This Row],[Item_key]],GDList,Table_ExternalData_1[[#Headers],[14]])</f>
        <v>0</v>
      </c>
      <c r="T218" s="7">
        <f>SUMIFS(GQList,GIList,Table_ExternalData_1[[#This Row],[Item_key]],GDList,Table_ExternalData_1[[#Headers],[15]])</f>
        <v>0</v>
      </c>
      <c r="U218" s="7">
        <f>SUMIFS(GQList,GIList,Table_ExternalData_1[[#This Row],[Item_key]],GDList,Table_ExternalData_1[[#Headers],[16]])</f>
        <v>100</v>
      </c>
      <c r="V218" s="7">
        <f>SUMIFS(GQList,GIList,Table_ExternalData_1[[#This Row],[Item_key]],GDList,Table_ExternalData_1[[#Headers],[17]])</f>
        <v>170</v>
      </c>
      <c r="W218" s="7">
        <f>SUMIFS(GQList,GIList,Table_ExternalData_1[[#This Row],[Item_key]],GDList,Table_ExternalData_1[[#Headers],[18]])</f>
        <v>0</v>
      </c>
      <c r="X218" s="7">
        <f>SUMIFS(GQList,GIList,Table_ExternalData_1[[#This Row],[Item_key]],GDList,Table_ExternalData_1[[#Headers],[19]])</f>
        <v>0</v>
      </c>
      <c r="Y218" s="7">
        <f>SUMIFS(GQList,GIList,Table_ExternalData_1[[#This Row],[Item_key]],GDList,Table_ExternalData_1[[#Headers],[20]])</f>
        <v>0</v>
      </c>
      <c r="Z218" s="7">
        <f>SUMIFS(GQList,GIList,Table_ExternalData_1[[#This Row],[Item_key]],GDList,Table_ExternalData_1[[#Headers],[21]])</f>
        <v>0</v>
      </c>
      <c r="AA218" s="7">
        <f>SUMIFS(GQList,GIList,Table_ExternalData_1[[#This Row],[Item_key]],GDList,Table_ExternalData_1[[#Headers],[22]])</f>
        <v>0</v>
      </c>
      <c r="AB218" s="7">
        <f>SUMIFS(GQList,GIList,Table_ExternalData_1[[#This Row],[Item_key]],GDList,Table_ExternalData_1[[#Headers],[23]])</f>
        <v>0</v>
      </c>
      <c r="AC218" s="7">
        <f>SUMIFS(GQList,GIList,Table_ExternalData_1[[#This Row],[Item_key]],GDList,Table_ExternalData_1[[#Headers],[24]])</f>
        <v>0</v>
      </c>
      <c r="AD218" s="7">
        <f>SUMIFS(GQList,GIList,Table_ExternalData_1[[#This Row],[Item_key]],GDList,Table_ExternalData_1[[#Headers],[25]])</f>
        <v>0</v>
      </c>
      <c r="AE218" s="7">
        <f>SUMIFS(GQList,GIList,Table_ExternalData_1[[#This Row],[Item_key]],GDList,Table_ExternalData_1[[#Headers],[26]])</f>
        <v>0</v>
      </c>
      <c r="AF218" s="7">
        <f>SUMIFS(GQList,GIList,Table_ExternalData_1[[#This Row],[Item_key]],GDList,Table_ExternalData_1[[#Headers],[27]])</f>
        <v>0</v>
      </c>
      <c r="AG218" s="7">
        <f>SUMIFS(GQList,GIList,Table_ExternalData_1[[#This Row],[Item_key]],GDList,Table_ExternalData_1[[#Headers],[28]])</f>
        <v>0</v>
      </c>
      <c r="AH218" s="7">
        <f>SUMIFS(GQList,GIList,Table_ExternalData_1[[#This Row],[Item_key]],GDList,Table_ExternalData_1[[#Headers],[29]])</f>
        <v>0</v>
      </c>
      <c r="AI218" s="7">
        <f>SUMIFS(GQList,GIList,Table_ExternalData_1[[#This Row],[Item_key]],GDList,Table_ExternalData_1[[#Headers],[30]])</f>
        <v>0</v>
      </c>
      <c r="AJ218" s="7">
        <f>SUMIFS(GQList,GIList,Table_ExternalData_1[[#This Row],[Item_key]],GDList,Table_ExternalData_1[[#Headers],[31]])</f>
        <v>0</v>
      </c>
      <c r="AK218" s="7">
        <f>SUM(Table_ExternalData_1[[#This Row],[1]:[31]])</f>
        <v>520</v>
      </c>
    </row>
    <row r="219" spans="1:37" hidden="1">
      <c r="A219" s="3" t="s">
        <v>848</v>
      </c>
      <c r="B219" s="3" t="s">
        <v>209</v>
      </c>
      <c r="C219" s="3" t="s">
        <v>859</v>
      </c>
      <c r="D219" s="3" t="s">
        <v>860</v>
      </c>
      <c r="E219" s="6" t="s">
        <v>1662</v>
      </c>
      <c r="F219" s="7">
        <f>SUMIFS(GQList,GIList,Table_ExternalData_1[[#This Row],[Item_key]],GDList,Table_ExternalData_1[[#Headers],[1]])</f>
        <v>0</v>
      </c>
      <c r="G219" s="7">
        <f>SUMIFS(GQList,GIList,Table_ExternalData_1[[#This Row],[Item_key]],GDList,Table_ExternalData_1[[#Headers],[2]])</f>
        <v>0</v>
      </c>
      <c r="H219" s="7">
        <f>SUMIFS(GQList,GIList,Table_ExternalData_1[[#This Row],[Item_key]],GDList,Table_ExternalData_1[[#Headers],[3]])</f>
        <v>0</v>
      </c>
      <c r="I219" s="7">
        <f>SUMIFS(GQList,GIList,Table_ExternalData_1[[#This Row],[Item_key]],GDList,Table_ExternalData_1[[#Headers],[4]])</f>
        <v>0</v>
      </c>
      <c r="J219" s="7">
        <f>SUMIFS(GQList,GIList,Table_ExternalData_1[[#This Row],[Item_key]],GDList,Table_ExternalData_1[[#Headers],[5]])</f>
        <v>0</v>
      </c>
      <c r="K219" s="7">
        <f>SUMIFS(GQList,GIList,Table_ExternalData_1[[#This Row],[Item_key]],GDList,Table_ExternalData_1[[#Headers],[6]])</f>
        <v>0</v>
      </c>
      <c r="L219" s="7">
        <f>SUMIFS(GQList,GIList,Table_ExternalData_1[[#This Row],[Item_key]],GDList,Table_ExternalData_1[[#Headers],[7]])</f>
        <v>0</v>
      </c>
      <c r="M219" s="7">
        <f>SUMIFS(GQList,GIList,Table_ExternalData_1[[#This Row],[Item_key]],GDList,Table_ExternalData_1[[#Headers],[8]])</f>
        <v>0</v>
      </c>
      <c r="N219" s="7">
        <f>SUMIFS(GQList,GIList,Table_ExternalData_1[[#This Row],[Item_key]],GDList,Table_ExternalData_1[[#Headers],[9]])</f>
        <v>160</v>
      </c>
      <c r="O219" s="7">
        <f>SUMIFS(GQList,GIList,Table_ExternalData_1[[#This Row],[Item_key]],GDList,Table_ExternalData_1[[#Headers],[10]])</f>
        <v>0</v>
      </c>
      <c r="P219" s="7">
        <f>SUMIFS(GQList,GIList,Table_ExternalData_1[[#This Row],[Item_key]],GDList,Table_ExternalData_1[[#Headers],[11]])</f>
        <v>0</v>
      </c>
      <c r="Q219" s="7">
        <f>SUMIFS(GQList,GIList,Table_ExternalData_1[[#This Row],[Item_key]],GDList,Table_ExternalData_1[[#Headers],[12]])</f>
        <v>0</v>
      </c>
      <c r="R219" s="7">
        <f>SUMIFS(GQList,GIList,Table_ExternalData_1[[#This Row],[Item_key]],GDList,Table_ExternalData_1[[#Headers],[13]])</f>
        <v>0</v>
      </c>
      <c r="S219" s="7">
        <f>SUMIFS(GQList,GIList,Table_ExternalData_1[[#This Row],[Item_key]],GDList,Table_ExternalData_1[[#Headers],[14]])</f>
        <v>0</v>
      </c>
      <c r="T219" s="7">
        <f>SUMIFS(GQList,GIList,Table_ExternalData_1[[#This Row],[Item_key]],GDList,Table_ExternalData_1[[#Headers],[15]])</f>
        <v>0</v>
      </c>
      <c r="U219" s="7">
        <f>SUMIFS(GQList,GIList,Table_ExternalData_1[[#This Row],[Item_key]],GDList,Table_ExternalData_1[[#Headers],[16]])</f>
        <v>0</v>
      </c>
      <c r="V219" s="7">
        <f>SUMIFS(GQList,GIList,Table_ExternalData_1[[#This Row],[Item_key]],GDList,Table_ExternalData_1[[#Headers],[17]])</f>
        <v>80</v>
      </c>
      <c r="W219" s="7">
        <f>SUMIFS(GQList,GIList,Table_ExternalData_1[[#This Row],[Item_key]],GDList,Table_ExternalData_1[[#Headers],[18]])</f>
        <v>0</v>
      </c>
      <c r="X219" s="7">
        <f>SUMIFS(GQList,GIList,Table_ExternalData_1[[#This Row],[Item_key]],GDList,Table_ExternalData_1[[#Headers],[19]])</f>
        <v>0</v>
      </c>
      <c r="Y219" s="7">
        <f>SUMIFS(GQList,GIList,Table_ExternalData_1[[#This Row],[Item_key]],GDList,Table_ExternalData_1[[#Headers],[20]])</f>
        <v>0</v>
      </c>
      <c r="Z219" s="7">
        <f>SUMIFS(GQList,GIList,Table_ExternalData_1[[#This Row],[Item_key]],GDList,Table_ExternalData_1[[#Headers],[21]])</f>
        <v>0</v>
      </c>
      <c r="AA219" s="7">
        <f>SUMIFS(GQList,GIList,Table_ExternalData_1[[#This Row],[Item_key]],GDList,Table_ExternalData_1[[#Headers],[22]])</f>
        <v>0</v>
      </c>
      <c r="AB219" s="7">
        <f>SUMIFS(GQList,GIList,Table_ExternalData_1[[#This Row],[Item_key]],GDList,Table_ExternalData_1[[#Headers],[23]])</f>
        <v>0</v>
      </c>
      <c r="AC219" s="7">
        <f>SUMIFS(GQList,GIList,Table_ExternalData_1[[#This Row],[Item_key]],GDList,Table_ExternalData_1[[#Headers],[24]])</f>
        <v>0</v>
      </c>
      <c r="AD219" s="7">
        <f>SUMIFS(GQList,GIList,Table_ExternalData_1[[#This Row],[Item_key]],GDList,Table_ExternalData_1[[#Headers],[25]])</f>
        <v>0</v>
      </c>
      <c r="AE219" s="7">
        <f>SUMIFS(GQList,GIList,Table_ExternalData_1[[#This Row],[Item_key]],GDList,Table_ExternalData_1[[#Headers],[26]])</f>
        <v>0</v>
      </c>
      <c r="AF219" s="7">
        <f>SUMIFS(GQList,GIList,Table_ExternalData_1[[#This Row],[Item_key]],GDList,Table_ExternalData_1[[#Headers],[27]])</f>
        <v>0</v>
      </c>
      <c r="AG219" s="7">
        <f>SUMIFS(GQList,GIList,Table_ExternalData_1[[#This Row],[Item_key]],GDList,Table_ExternalData_1[[#Headers],[28]])</f>
        <v>0</v>
      </c>
      <c r="AH219" s="7">
        <f>SUMIFS(GQList,GIList,Table_ExternalData_1[[#This Row],[Item_key]],GDList,Table_ExternalData_1[[#Headers],[29]])</f>
        <v>0</v>
      </c>
      <c r="AI219" s="7">
        <f>SUMIFS(GQList,GIList,Table_ExternalData_1[[#This Row],[Item_key]],GDList,Table_ExternalData_1[[#Headers],[30]])</f>
        <v>0</v>
      </c>
      <c r="AJ219" s="7">
        <f>SUMIFS(GQList,GIList,Table_ExternalData_1[[#This Row],[Item_key]],GDList,Table_ExternalData_1[[#Headers],[31]])</f>
        <v>0</v>
      </c>
      <c r="AK219" s="7">
        <f>SUM(Table_ExternalData_1[[#This Row],[1]:[31]])</f>
        <v>240</v>
      </c>
    </row>
    <row r="220" spans="1:37" hidden="1">
      <c r="A220" s="3" t="s">
        <v>848</v>
      </c>
      <c r="B220" s="3" t="s">
        <v>164</v>
      </c>
      <c r="C220" s="3" t="s">
        <v>861</v>
      </c>
      <c r="D220" s="3" t="s">
        <v>862</v>
      </c>
      <c r="E220" s="6" t="s">
        <v>1662</v>
      </c>
      <c r="F220" s="7">
        <f>SUMIFS(GQList,GIList,Table_ExternalData_1[[#This Row],[Item_key]],GDList,Table_ExternalData_1[[#Headers],[1]])</f>
        <v>0</v>
      </c>
      <c r="G220" s="7">
        <f>SUMIFS(GQList,GIList,Table_ExternalData_1[[#This Row],[Item_key]],GDList,Table_ExternalData_1[[#Headers],[2]])</f>
        <v>0</v>
      </c>
      <c r="H220" s="7">
        <f>SUMIFS(GQList,GIList,Table_ExternalData_1[[#This Row],[Item_key]],GDList,Table_ExternalData_1[[#Headers],[3]])</f>
        <v>0</v>
      </c>
      <c r="I220" s="7">
        <f>SUMIFS(GQList,GIList,Table_ExternalData_1[[#This Row],[Item_key]],GDList,Table_ExternalData_1[[#Headers],[4]])</f>
        <v>0</v>
      </c>
      <c r="J220" s="7">
        <f>SUMIFS(GQList,GIList,Table_ExternalData_1[[#This Row],[Item_key]],GDList,Table_ExternalData_1[[#Headers],[5]])</f>
        <v>220</v>
      </c>
      <c r="K220" s="7">
        <f>SUMIFS(GQList,GIList,Table_ExternalData_1[[#This Row],[Item_key]],GDList,Table_ExternalData_1[[#Headers],[6]])</f>
        <v>0</v>
      </c>
      <c r="L220" s="7">
        <f>SUMIFS(GQList,GIList,Table_ExternalData_1[[#This Row],[Item_key]],GDList,Table_ExternalData_1[[#Headers],[7]])</f>
        <v>0</v>
      </c>
      <c r="M220" s="7">
        <f>SUMIFS(GQList,GIList,Table_ExternalData_1[[#This Row],[Item_key]],GDList,Table_ExternalData_1[[#Headers],[8]])</f>
        <v>0</v>
      </c>
      <c r="N220" s="7">
        <f>SUMIFS(GQList,GIList,Table_ExternalData_1[[#This Row],[Item_key]],GDList,Table_ExternalData_1[[#Headers],[9]])</f>
        <v>0</v>
      </c>
      <c r="O220" s="7">
        <f>SUMIFS(GQList,GIList,Table_ExternalData_1[[#This Row],[Item_key]],GDList,Table_ExternalData_1[[#Headers],[10]])</f>
        <v>0</v>
      </c>
      <c r="P220" s="7">
        <f>SUMIFS(GQList,GIList,Table_ExternalData_1[[#This Row],[Item_key]],GDList,Table_ExternalData_1[[#Headers],[11]])</f>
        <v>0</v>
      </c>
      <c r="Q220" s="7">
        <f>SUMIFS(GQList,GIList,Table_ExternalData_1[[#This Row],[Item_key]],GDList,Table_ExternalData_1[[#Headers],[12]])</f>
        <v>0</v>
      </c>
      <c r="R220" s="7">
        <f>SUMIFS(GQList,GIList,Table_ExternalData_1[[#This Row],[Item_key]],GDList,Table_ExternalData_1[[#Headers],[13]])</f>
        <v>0</v>
      </c>
      <c r="S220" s="7">
        <f>SUMIFS(GQList,GIList,Table_ExternalData_1[[#This Row],[Item_key]],GDList,Table_ExternalData_1[[#Headers],[14]])</f>
        <v>0</v>
      </c>
      <c r="T220" s="7">
        <f>SUMIFS(GQList,GIList,Table_ExternalData_1[[#This Row],[Item_key]],GDList,Table_ExternalData_1[[#Headers],[15]])</f>
        <v>0</v>
      </c>
      <c r="U220" s="7">
        <f>SUMIFS(GQList,GIList,Table_ExternalData_1[[#This Row],[Item_key]],GDList,Table_ExternalData_1[[#Headers],[16]])</f>
        <v>0</v>
      </c>
      <c r="V220" s="7">
        <f>SUMIFS(GQList,GIList,Table_ExternalData_1[[#This Row],[Item_key]],GDList,Table_ExternalData_1[[#Headers],[17]])</f>
        <v>0</v>
      </c>
      <c r="W220" s="7">
        <f>SUMIFS(GQList,GIList,Table_ExternalData_1[[#This Row],[Item_key]],GDList,Table_ExternalData_1[[#Headers],[18]])</f>
        <v>0</v>
      </c>
      <c r="X220" s="7">
        <f>SUMIFS(GQList,GIList,Table_ExternalData_1[[#This Row],[Item_key]],GDList,Table_ExternalData_1[[#Headers],[19]])</f>
        <v>0</v>
      </c>
      <c r="Y220" s="7">
        <f>SUMIFS(GQList,GIList,Table_ExternalData_1[[#This Row],[Item_key]],GDList,Table_ExternalData_1[[#Headers],[20]])</f>
        <v>0</v>
      </c>
      <c r="Z220" s="7">
        <f>SUMIFS(GQList,GIList,Table_ExternalData_1[[#This Row],[Item_key]],GDList,Table_ExternalData_1[[#Headers],[21]])</f>
        <v>0</v>
      </c>
      <c r="AA220" s="7">
        <f>SUMIFS(GQList,GIList,Table_ExternalData_1[[#This Row],[Item_key]],GDList,Table_ExternalData_1[[#Headers],[22]])</f>
        <v>0</v>
      </c>
      <c r="AB220" s="7">
        <f>SUMIFS(GQList,GIList,Table_ExternalData_1[[#This Row],[Item_key]],GDList,Table_ExternalData_1[[#Headers],[23]])</f>
        <v>0</v>
      </c>
      <c r="AC220" s="7">
        <f>SUMIFS(GQList,GIList,Table_ExternalData_1[[#This Row],[Item_key]],GDList,Table_ExternalData_1[[#Headers],[24]])</f>
        <v>0</v>
      </c>
      <c r="AD220" s="7">
        <f>SUMIFS(GQList,GIList,Table_ExternalData_1[[#This Row],[Item_key]],GDList,Table_ExternalData_1[[#Headers],[25]])</f>
        <v>0</v>
      </c>
      <c r="AE220" s="7">
        <f>SUMIFS(GQList,GIList,Table_ExternalData_1[[#This Row],[Item_key]],GDList,Table_ExternalData_1[[#Headers],[26]])</f>
        <v>0</v>
      </c>
      <c r="AF220" s="7">
        <f>SUMIFS(GQList,GIList,Table_ExternalData_1[[#This Row],[Item_key]],GDList,Table_ExternalData_1[[#Headers],[27]])</f>
        <v>0</v>
      </c>
      <c r="AG220" s="7">
        <f>SUMIFS(GQList,GIList,Table_ExternalData_1[[#This Row],[Item_key]],GDList,Table_ExternalData_1[[#Headers],[28]])</f>
        <v>0</v>
      </c>
      <c r="AH220" s="7">
        <f>SUMIFS(GQList,GIList,Table_ExternalData_1[[#This Row],[Item_key]],GDList,Table_ExternalData_1[[#Headers],[29]])</f>
        <v>0</v>
      </c>
      <c r="AI220" s="7">
        <f>SUMIFS(GQList,GIList,Table_ExternalData_1[[#This Row],[Item_key]],GDList,Table_ExternalData_1[[#Headers],[30]])</f>
        <v>0</v>
      </c>
      <c r="AJ220" s="7">
        <f>SUMIFS(GQList,GIList,Table_ExternalData_1[[#This Row],[Item_key]],GDList,Table_ExternalData_1[[#Headers],[31]])</f>
        <v>0</v>
      </c>
      <c r="AK220" s="7">
        <f>SUM(Table_ExternalData_1[[#This Row],[1]:[31]])</f>
        <v>220</v>
      </c>
    </row>
    <row r="221" spans="1:37" hidden="1">
      <c r="A221" s="3" t="s">
        <v>848</v>
      </c>
      <c r="B221" s="3" t="s">
        <v>167</v>
      </c>
      <c r="C221" s="3" t="s">
        <v>863</v>
      </c>
      <c r="D221" s="3" t="s">
        <v>864</v>
      </c>
      <c r="E221" s="6" t="s">
        <v>1662</v>
      </c>
      <c r="F221" s="7">
        <f>SUMIFS(GQList,GIList,Table_ExternalData_1[[#This Row],[Item_key]],GDList,Table_ExternalData_1[[#Headers],[1]])</f>
        <v>0</v>
      </c>
      <c r="G221" s="7">
        <f>SUMIFS(GQList,GIList,Table_ExternalData_1[[#This Row],[Item_key]],GDList,Table_ExternalData_1[[#Headers],[2]])</f>
        <v>0</v>
      </c>
      <c r="H221" s="7">
        <f>SUMIFS(GQList,GIList,Table_ExternalData_1[[#This Row],[Item_key]],GDList,Table_ExternalData_1[[#Headers],[3]])</f>
        <v>0</v>
      </c>
      <c r="I221" s="7">
        <f>SUMIFS(GQList,GIList,Table_ExternalData_1[[#This Row],[Item_key]],GDList,Table_ExternalData_1[[#Headers],[4]])</f>
        <v>0</v>
      </c>
      <c r="J221" s="7">
        <f>SUMIFS(GQList,GIList,Table_ExternalData_1[[#This Row],[Item_key]],GDList,Table_ExternalData_1[[#Headers],[5]])</f>
        <v>75</v>
      </c>
      <c r="K221" s="7">
        <f>SUMIFS(GQList,GIList,Table_ExternalData_1[[#This Row],[Item_key]],GDList,Table_ExternalData_1[[#Headers],[6]])</f>
        <v>0</v>
      </c>
      <c r="L221" s="7">
        <f>SUMIFS(GQList,GIList,Table_ExternalData_1[[#This Row],[Item_key]],GDList,Table_ExternalData_1[[#Headers],[7]])</f>
        <v>0</v>
      </c>
      <c r="M221" s="7">
        <f>SUMIFS(GQList,GIList,Table_ExternalData_1[[#This Row],[Item_key]],GDList,Table_ExternalData_1[[#Headers],[8]])</f>
        <v>0</v>
      </c>
      <c r="N221" s="7">
        <f>SUMIFS(GQList,GIList,Table_ExternalData_1[[#This Row],[Item_key]],GDList,Table_ExternalData_1[[#Headers],[9]])</f>
        <v>60</v>
      </c>
      <c r="O221" s="7">
        <f>SUMIFS(GQList,GIList,Table_ExternalData_1[[#This Row],[Item_key]],GDList,Table_ExternalData_1[[#Headers],[10]])</f>
        <v>13</v>
      </c>
      <c r="P221" s="7">
        <f>SUMIFS(GQList,GIList,Table_ExternalData_1[[#This Row],[Item_key]],GDList,Table_ExternalData_1[[#Headers],[11]])</f>
        <v>0</v>
      </c>
      <c r="Q221" s="7">
        <f>SUMIFS(GQList,GIList,Table_ExternalData_1[[#This Row],[Item_key]],GDList,Table_ExternalData_1[[#Headers],[12]])</f>
        <v>0</v>
      </c>
      <c r="R221" s="7">
        <f>SUMIFS(GQList,GIList,Table_ExternalData_1[[#This Row],[Item_key]],GDList,Table_ExternalData_1[[#Headers],[13]])</f>
        <v>0</v>
      </c>
      <c r="S221" s="7">
        <f>SUMIFS(GQList,GIList,Table_ExternalData_1[[#This Row],[Item_key]],GDList,Table_ExternalData_1[[#Headers],[14]])</f>
        <v>20</v>
      </c>
      <c r="T221" s="7">
        <f>SUMIFS(GQList,GIList,Table_ExternalData_1[[#This Row],[Item_key]],GDList,Table_ExternalData_1[[#Headers],[15]])</f>
        <v>0</v>
      </c>
      <c r="U221" s="7">
        <f>SUMIFS(GQList,GIList,Table_ExternalData_1[[#This Row],[Item_key]],GDList,Table_ExternalData_1[[#Headers],[16]])</f>
        <v>0</v>
      </c>
      <c r="V221" s="7">
        <f>SUMIFS(GQList,GIList,Table_ExternalData_1[[#This Row],[Item_key]],GDList,Table_ExternalData_1[[#Headers],[17]])</f>
        <v>0</v>
      </c>
      <c r="W221" s="7">
        <f>SUMIFS(GQList,GIList,Table_ExternalData_1[[#This Row],[Item_key]],GDList,Table_ExternalData_1[[#Headers],[18]])</f>
        <v>0</v>
      </c>
      <c r="X221" s="7">
        <f>SUMIFS(GQList,GIList,Table_ExternalData_1[[#This Row],[Item_key]],GDList,Table_ExternalData_1[[#Headers],[19]])</f>
        <v>0</v>
      </c>
      <c r="Y221" s="7">
        <f>SUMIFS(GQList,GIList,Table_ExternalData_1[[#This Row],[Item_key]],GDList,Table_ExternalData_1[[#Headers],[20]])</f>
        <v>40</v>
      </c>
      <c r="Z221" s="7">
        <f>SUMIFS(GQList,GIList,Table_ExternalData_1[[#This Row],[Item_key]],GDList,Table_ExternalData_1[[#Headers],[21]])</f>
        <v>30</v>
      </c>
      <c r="AA221" s="7">
        <f>SUMIFS(GQList,GIList,Table_ExternalData_1[[#This Row],[Item_key]],GDList,Table_ExternalData_1[[#Headers],[22]])</f>
        <v>35</v>
      </c>
      <c r="AB221" s="7">
        <f>SUMIFS(GQList,GIList,Table_ExternalData_1[[#This Row],[Item_key]],GDList,Table_ExternalData_1[[#Headers],[23]])</f>
        <v>0</v>
      </c>
      <c r="AC221" s="7">
        <f>SUMIFS(GQList,GIList,Table_ExternalData_1[[#This Row],[Item_key]],GDList,Table_ExternalData_1[[#Headers],[24]])</f>
        <v>0</v>
      </c>
      <c r="AD221" s="7">
        <f>SUMIFS(GQList,GIList,Table_ExternalData_1[[#This Row],[Item_key]],GDList,Table_ExternalData_1[[#Headers],[25]])</f>
        <v>40</v>
      </c>
      <c r="AE221" s="7">
        <f>SUMIFS(GQList,GIList,Table_ExternalData_1[[#This Row],[Item_key]],GDList,Table_ExternalData_1[[#Headers],[26]])</f>
        <v>0</v>
      </c>
      <c r="AF221" s="7">
        <f>SUMIFS(GQList,GIList,Table_ExternalData_1[[#This Row],[Item_key]],GDList,Table_ExternalData_1[[#Headers],[27]])</f>
        <v>0</v>
      </c>
      <c r="AG221" s="7">
        <f>SUMIFS(GQList,GIList,Table_ExternalData_1[[#This Row],[Item_key]],GDList,Table_ExternalData_1[[#Headers],[28]])</f>
        <v>0</v>
      </c>
      <c r="AH221" s="7">
        <f>SUMIFS(GQList,GIList,Table_ExternalData_1[[#This Row],[Item_key]],GDList,Table_ExternalData_1[[#Headers],[29]])</f>
        <v>0</v>
      </c>
      <c r="AI221" s="7">
        <f>SUMIFS(GQList,GIList,Table_ExternalData_1[[#This Row],[Item_key]],GDList,Table_ExternalData_1[[#Headers],[30]])</f>
        <v>25</v>
      </c>
      <c r="AJ221" s="7">
        <f>SUMIFS(GQList,GIList,Table_ExternalData_1[[#This Row],[Item_key]],GDList,Table_ExternalData_1[[#Headers],[31]])</f>
        <v>0</v>
      </c>
      <c r="AK221" s="7">
        <f>SUM(Table_ExternalData_1[[#This Row],[1]:[31]])</f>
        <v>338</v>
      </c>
    </row>
    <row r="222" spans="1:37" hidden="1">
      <c r="A222" s="3" t="s">
        <v>848</v>
      </c>
      <c r="B222" s="3" t="s">
        <v>484</v>
      </c>
      <c r="C222" s="3" t="s">
        <v>865</v>
      </c>
      <c r="D222" s="3" t="s">
        <v>866</v>
      </c>
      <c r="E222" s="6" t="s">
        <v>1662</v>
      </c>
      <c r="F222" s="7">
        <f>SUMIFS(GQList,GIList,Table_ExternalData_1[[#This Row],[Item_key]],GDList,Table_ExternalData_1[[#Headers],[1]])</f>
        <v>0</v>
      </c>
      <c r="G222" s="7">
        <f>SUMIFS(GQList,GIList,Table_ExternalData_1[[#This Row],[Item_key]],GDList,Table_ExternalData_1[[#Headers],[2]])</f>
        <v>0</v>
      </c>
      <c r="H222" s="7">
        <f>SUMIFS(GQList,GIList,Table_ExternalData_1[[#This Row],[Item_key]],GDList,Table_ExternalData_1[[#Headers],[3]])</f>
        <v>0</v>
      </c>
      <c r="I222" s="7">
        <f>SUMIFS(GQList,GIList,Table_ExternalData_1[[#This Row],[Item_key]],GDList,Table_ExternalData_1[[#Headers],[4]])</f>
        <v>0</v>
      </c>
      <c r="J222" s="7">
        <f>SUMIFS(GQList,GIList,Table_ExternalData_1[[#This Row],[Item_key]],GDList,Table_ExternalData_1[[#Headers],[5]])</f>
        <v>0</v>
      </c>
      <c r="K222" s="7">
        <f>SUMIFS(GQList,GIList,Table_ExternalData_1[[#This Row],[Item_key]],GDList,Table_ExternalData_1[[#Headers],[6]])</f>
        <v>0</v>
      </c>
      <c r="L222" s="7">
        <f>SUMIFS(GQList,GIList,Table_ExternalData_1[[#This Row],[Item_key]],GDList,Table_ExternalData_1[[#Headers],[7]])</f>
        <v>0</v>
      </c>
      <c r="M222" s="7">
        <f>SUMIFS(GQList,GIList,Table_ExternalData_1[[#This Row],[Item_key]],GDList,Table_ExternalData_1[[#Headers],[8]])</f>
        <v>0</v>
      </c>
      <c r="N222" s="7">
        <f>SUMIFS(GQList,GIList,Table_ExternalData_1[[#This Row],[Item_key]],GDList,Table_ExternalData_1[[#Headers],[9]])</f>
        <v>0</v>
      </c>
      <c r="O222" s="7">
        <f>SUMIFS(GQList,GIList,Table_ExternalData_1[[#This Row],[Item_key]],GDList,Table_ExternalData_1[[#Headers],[10]])</f>
        <v>0</v>
      </c>
      <c r="P222" s="7">
        <f>SUMIFS(GQList,GIList,Table_ExternalData_1[[#This Row],[Item_key]],GDList,Table_ExternalData_1[[#Headers],[11]])</f>
        <v>0</v>
      </c>
      <c r="Q222" s="7">
        <f>SUMIFS(GQList,GIList,Table_ExternalData_1[[#This Row],[Item_key]],GDList,Table_ExternalData_1[[#Headers],[12]])</f>
        <v>0</v>
      </c>
      <c r="R222" s="7">
        <f>SUMIFS(GQList,GIList,Table_ExternalData_1[[#This Row],[Item_key]],GDList,Table_ExternalData_1[[#Headers],[13]])</f>
        <v>0</v>
      </c>
      <c r="S222" s="7">
        <f>SUMIFS(GQList,GIList,Table_ExternalData_1[[#This Row],[Item_key]],GDList,Table_ExternalData_1[[#Headers],[14]])</f>
        <v>0</v>
      </c>
      <c r="T222" s="7">
        <f>SUMIFS(GQList,GIList,Table_ExternalData_1[[#This Row],[Item_key]],GDList,Table_ExternalData_1[[#Headers],[15]])</f>
        <v>0</v>
      </c>
      <c r="U222" s="7">
        <f>SUMIFS(GQList,GIList,Table_ExternalData_1[[#This Row],[Item_key]],GDList,Table_ExternalData_1[[#Headers],[16]])</f>
        <v>0</v>
      </c>
      <c r="V222" s="7">
        <f>SUMIFS(GQList,GIList,Table_ExternalData_1[[#This Row],[Item_key]],GDList,Table_ExternalData_1[[#Headers],[17]])</f>
        <v>0</v>
      </c>
      <c r="W222" s="7">
        <f>SUMIFS(GQList,GIList,Table_ExternalData_1[[#This Row],[Item_key]],GDList,Table_ExternalData_1[[#Headers],[18]])</f>
        <v>0</v>
      </c>
      <c r="X222" s="7">
        <f>SUMIFS(GQList,GIList,Table_ExternalData_1[[#This Row],[Item_key]],GDList,Table_ExternalData_1[[#Headers],[19]])</f>
        <v>0</v>
      </c>
      <c r="Y222" s="7">
        <f>SUMIFS(GQList,GIList,Table_ExternalData_1[[#This Row],[Item_key]],GDList,Table_ExternalData_1[[#Headers],[20]])</f>
        <v>0</v>
      </c>
      <c r="Z222" s="7">
        <f>SUMIFS(GQList,GIList,Table_ExternalData_1[[#This Row],[Item_key]],GDList,Table_ExternalData_1[[#Headers],[21]])</f>
        <v>0</v>
      </c>
      <c r="AA222" s="7">
        <f>SUMIFS(GQList,GIList,Table_ExternalData_1[[#This Row],[Item_key]],GDList,Table_ExternalData_1[[#Headers],[22]])</f>
        <v>40</v>
      </c>
      <c r="AB222" s="7">
        <f>SUMIFS(GQList,GIList,Table_ExternalData_1[[#This Row],[Item_key]],GDList,Table_ExternalData_1[[#Headers],[23]])</f>
        <v>0</v>
      </c>
      <c r="AC222" s="7">
        <f>SUMIFS(GQList,GIList,Table_ExternalData_1[[#This Row],[Item_key]],GDList,Table_ExternalData_1[[#Headers],[24]])</f>
        <v>260</v>
      </c>
      <c r="AD222" s="7">
        <f>SUMIFS(GQList,GIList,Table_ExternalData_1[[#This Row],[Item_key]],GDList,Table_ExternalData_1[[#Headers],[25]])</f>
        <v>0</v>
      </c>
      <c r="AE222" s="7">
        <f>SUMIFS(GQList,GIList,Table_ExternalData_1[[#This Row],[Item_key]],GDList,Table_ExternalData_1[[#Headers],[26]])</f>
        <v>0</v>
      </c>
      <c r="AF222" s="7">
        <f>SUMIFS(GQList,GIList,Table_ExternalData_1[[#This Row],[Item_key]],GDList,Table_ExternalData_1[[#Headers],[27]])</f>
        <v>0</v>
      </c>
      <c r="AG222" s="7">
        <f>SUMIFS(GQList,GIList,Table_ExternalData_1[[#This Row],[Item_key]],GDList,Table_ExternalData_1[[#Headers],[28]])</f>
        <v>0</v>
      </c>
      <c r="AH222" s="7">
        <f>SUMIFS(GQList,GIList,Table_ExternalData_1[[#This Row],[Item_key]],GDList,Table_ExternalData_1[[#Headers],[29]])</f>
        <v>0</v>
      </c>
      <c r="AI222" s="7">
        <f>SUMIFS(GQList,GIList,Table_ExternalData_1[[#This Row],[Item_key]],GDList,Table_ExternalData_1[[#Headers],[30]])</f>
        <v>0</v>
      </c>
      <c r="AJ222" s="7">
        <f>SUMIFS(GQList,GIList,Table_ExternalData_1[[#This Row],[Item_key]],GDList,Table_ExternalData_1[[#Headers],[31]])</f>
        <v>0</v>
      </c>
      <c r="AK222" s="7">
        <f>SUM(Table_ExternalData_1[[#This Row],[1]:[31]])</f>
        <v>300</v>
      </c>
    </row>
    <row r="223" spans="1:37" hidden="1">
      <c r="A223" s="3" t="s">
        <v>848</v>
      </c>
      <c r="B223" s="3" t="s">
        <v>168</v>
      </c>
      <c r="C223" s="3" t="s">
        <v>867</v>
      </c>
      <c r="D223" s="3" t="s">
        <v>868</v>
      </c>
      <c r="E223" s="6" t="s">
        <v>1662</v>
      </c>
      <c r="F223" s="7">
        <f>SUMIFS(GQList,GIList,Table_ExternalData_1[[#This Row],[Item_key]],GDList,Table_ExternalData_1[[#Headers],[1]])</f>
        <v>0</v>
      </c>
      <c r="G223" s="7">
        <f>SUMIFS(GQList,GIList,Table_ExternalData_1[[#This Row],[Item_key]],GDList,Table_ExternalData_1[[#Headers],[2]])</f>
        <v>0</v>
      </c>
      <c r="H223" s="7">
        <f>SUMIFS(GQList,GIList,Table_ExternalData_1[[#This Row],[Item_key]],GDList,Table_ExternalData_1[[#Headers],[3]])</f>
        <v>0</v>
      </c>
      <c r="I223" s="7">
        <f>SUMIFS(GQList,GIList,Table_ExternalData_1[[#This Row],[Item_key]],GDList,Table_ExternalData_1[[#Headers],[4]])</f>
        <v>0</v>
      </c>
      <c r="J223" s="7">
        <f>SUMIFS(GQList,GIList,Table_ExternalData_1[[#This Row],[Item_key]],GDList,Table_ExternalData_1[[#Headers],[5]])</f>
        <v>200</v>
      </c>
      <c r="K223" s="7">
        <f>SUMIFS(GQList,GIList,Table_ExternalData_1[[#This Row],[Item_key]],GDList,Table_ExternalData_1[[#Headers],[6]])</f>
        <v>0</v>
      </c>
      <c r="L223" s="7">
        <f>SUMIFS(GQList,GIList,Table_ExternalData_1[[#This Row],[Item_key]],GDList,Table_ExternalData_1[[#Headers],[7]])</f>
        <v>0</v>
      </c>
      <c r="M223" s="7">
        <f>SUMIFS(GQList,GIList,Table_ExternalData_1[[#This Row],[Item_key]],GDList,Table_ExternalData_1[[#Headers],[8]])</f>
        <v>0</v>
      </c>
      <c r="N223" s="7">
        <f>SUMIFS(GQList,GIList,Table_ExternalData_1[[#This Row],[Item_key]],GDList,Table_ExternalData_1[[#Headers],[9]])</f>
        <v>0</v>
      </c>
      <c r="O223" s="7">
        <f>SUMIFS(GQList,GIList,Table_ExternalData_1[[#This Row],[Item_key]],GDList,Table_ExternalData_1[[#Headers],[10]])</f>
        <v>0</v>
      </c>
      <c r="P223" s="7">
        <f>SUMIFS(GQList,GIList,Table_ExternalData_1[[#This Row],[Item_key]],GDList,Table_ExternalData_1[[#Headers],[11]])</f>
        <v>0</v>
      </c>
      <c r="Q223" s="7">
        <f>SUMIFS(GQList,GIList,Table_ExternalData_1[[#This Row],[Item_key]],GDList,Table_ExternalData_1[[#Headers],[12]])</f>
        <v>0</v>
      </c>
      <c r="R223" s="7">
        <f>SUMIFS(GQList,GIList,Table_ExternalData_1[[#This Row],[Item_key]],GDList,Table_ExternalData_1[[#Headers],[13]])</f>
        <v>0</v>
      </c>
      <c r="S223" s="7">
        <f>SUMIFS(GQList,GIList,Table_ExternalData_1[[#This Row],[Item_key]],GDList,Table_ExternalData_1[[#Headers],[14]])</f>
        <v>500</v>
      </c>
      <c r="T223" s="7">
        <f>SUMIFS(GQList,GIList,Table_ExternalData_1[[#This Row],[Item_key]],GDList,Table_ExternalData_1[[#Headers],[15]])</f>
        <v>0</v>
      </c>
      <c r="U223" s="7">
        <f>SUMIFS(GQList,GIList,Table_ExternalData_1[[#This Row],[Item_key]],GDList,Table_ExternalData_1[[#Headers],[16]])</f>
        <v>0</v>
      </c>
      <c r="V223" s="7">
        <f>SUMIFS(GQList,GIList,Table_ExternalData_1[[#This Row],[Item_key]],GDList,Table_ExternalData_1[[#Headers],[17]])</f>
        <v>0</v>
      </c>
      <c r="W223" s="7">
        <f>SUMIFS(GQList,GIList,Table_ExternalData_1[[#This Row],[Item_key]],GDList,Table_ExternalData_1[[#Headers],[18]])</f>
        <v>0</v>
      </c>
      <c r="X223" s="7">
        <f>SUMIFS(GQList,GIList,Table_ExternalData_1[[#This Row],[Item_key]],GDList,Table_ExternalData_1[[#Headers],[19]])</f>
        <v>0</v>
      </c>
      <c r="Y223" s="7">
        <f>SUMIFS(GQList,GIList,Table_ExternalData_1[[#This Row],[Item_key]],GDList,Table_ExternalData_1[[#Headers],[20]])</f>
        <v>0</v>
      </c>
      <c r="Z223" s="7">
        <f>SUMIFS(GQList,GIList,Table_ExternalData_1[[#This Row],[Item_key]],GDList,Table_ExternalData_1[[#Headers],[21]])</f>
        <v>0</v>
      </c>
      <c r="AA223" s="7">
        <f>SUMIFS(GQList,GIList,Table_ExternalData_1[[#This Row],[Item_key]],GDList,Table_ExternalData_1[[#Headers],[22]])</f>
        <v>138</v>
      </c>
      <c r="AB223" s="7">
        <f>SUMIFS(GQList,GIList,Table_ExternalData_1[[#This Row],[Item_key]],GDList,Table_ExternalData_1[[#Headers],[23]])</f>
        <v>0</v>
      </c>
      <c r="AC223" s="7">
        <f>SUMIFS(GQList,GIList,Table_ExternalData_1[[#This Row],[Item_key]],GDList,Table_ExternalData_1[[#Headers],[24]])</f>
        <v>0</v>
      </c>
      <c r="AD223" s="7">
        <f>SUMIFS(GQList,GIList,Table_ExternalData_1[[#This Row],[Item_key]],GDList,Table_ExternalData_1[[#Headers],[25]])</f>
        <v>0</v>
      </c>
      <c r="AE223" s="7">
        <f>SUMIFS(GQList,GIList,Table_ExternalData_1[[#This Row],[Item_key]],GDList,Table_ExternalData_1[[#Headers],[26]])</f>
        <v>0</v>
      </c>
      <c r="AF223" s="7">
        <f>SUMIFS(GQList,GIList,Table_ExternalData_1[[#This Row],[Item_key]],GDList,Table_ExternalData_1[[#Headers],[27]])</f>
        <v>485</v>
      </c>
      <c r="AG223" s="7">
        <f>SUMIFS(GQList,GIList,Table_ExternalData_1[[#This Row],[Item_key]],GDList,Table_ExternalData_1[[#Headers],[28]])</f>
        <v>0</v>
      </c>
      <c r="AH223" s="7">
        <f>SUMIFS(GQList,GIList,Table_ExternalData_1[[#This Row],[Item_key]],GDList,Table_ExternalData_1[[#Headers],[29]])</f>
        <v>0</v>
      </c>
      <c r="AI223" s="7">
        <f>SUMIFS(GQList,GIList,Table_ExternalData_1[[#This Row],[Item_key]],GDList,Table_ExternalData_1[[#Headers],[30]])</f>
        <v>1215</v>
      </c>
      <c r="AJ223" s="7">
        <f>SUMIFS(GQList,GIList,Table_ExternalData_1[[#This Row],[Item_key]],GDList,Table_ExternalData_1[[#Headers],[31]])</f>
        <v>0</v>
      </c>
      <c r="AK223" s="7">
        <f>SUM(Table_ExternalData_1[[#This Row],[1]:[31]])</f>
        <v>2538</v>
      </c>
    </row>
    <row r="224" spans="1:37" hidden="1">
      <c r="A224" s="3" t="s">
        <v>848</v>
      </c>
      <c r="B224" s="3" t="s">
        <v>545</v>
      </c>
      <c r="C224" s="3" t="s">
        <v>869</v>
      </c>
      <c r="D224" s="3" t="s">
        <v>870</v>
      </c>
      <c r="E224" s="6" t="s">
        <v>1662</v>
      </c>
      <c r="F224" s="7">
        <f>SUMIFS(GQList,GIList,Table_ExternalData_1[[#This Row],[Item_key]],GDList,Table_ExternalData_1[[#Headers],[1]])</f>
        <v>0</v>
      </c>
      <c r="G224" s="7">
        <f>SUMIFS(GQList,GIList,Table_ExternalData_1[[#This Row],[Item_key]],GDList,Table_ExternalData_1[[#Headers],[2]])</f>
        <v>0</v>
      </c>
      <c r="H224" s="7">
        <f>SUMIFS(GQList,GIList,Table_ExternalData_1[[#This Row],[Item_key]],GDList,Table_ExternalData_1[[#Headers],[3]])</f>
        <v>0</v>
      </c>
      <c r="I224" s="7">
        <f>SUMIFS(GQList,GIList,Table_ExternalData_1[[#This Row],[Item_key]],GDList,Table_ExternalData_1[[#Headers],[4]])</f>
        <v>0</v>
      </c>
      <c r="J224" s="7">
        <f>SUMIFS(GQList,GIList,Table_ExternalData_1[[#This Row],[Item_key]],GDList,Table_ExternalData_1[[#Headers],[5]])</f>
        <v>0</v>
      </c>
      <c r="K224" s="7">
        <f>SUMIFS(GQList,GIList,Table_ExternalData_1[[#This Row],[Item_key]],GDList,Table_ExternalData_1[[#Headers],[6]])</f>
        <v>0</v>
      </c>
      <c r="L224" s="7">
        <f>SUMIFS(GQList,GIList,Table_ExternalData_1[[#This Row],[Item_key]],GDList,Table_ExternalData_1[[#Headers],[7]])</f>
        <v>0</v>
      </c>
      <c r="M224" s="7">
        <f>SUMIFS(GQList,GIList,Table_ExternalData_1[[#This Row],[Item_key]],GDList,Table_ExternalData_1[[#Headers],[8]])</f>
        <v>0</v>
      </c>
      <c r="N224" s="7">
        <f>SUMIFS(GQList,GIList,Table_ExternalData_1[[#This Row],[Item_key]],GDList,Table_ExternalData_1[[#Headers],[9]])</f>
        <v>0</v>
      </c>
      <c r="O224" s="7">
        <f>SUMIFS(GQList,GIList,Table_ExternalData_1[[#This Row],[Item_key]],GDList,Table_ExternalData_1[[#Headers],[10]])</f>
        <v>0</v>
      </c>
      <c r="P224" s="7">
        <f>SUMIFS(GQList,GIList,Table_ExternalData_1[[#This Row],[Item_key]],GDList,Table_ExternalData_1[[#Headers],[11]])</f>
        <v>0</v>
      </c>
      <c r="Q224" s="7">
        <f>SUMIFS(GQList,GIList,Table_ExternalData_1[[#This Row],[Item_key]],GDList,Table_ExternalData_1[[#Headers],[12]])</f>
        <v>0</v>
      </c>
      <c r="R224" s="7">
        <f>SUMIFS(GQList,GIList,Table_ExternalData_1[[#This Row],[Item_key]],GDList,Table_ExternalData_1[[#Headers],[13]])</f>
        <v>0</v>
      </c>
      <c r="S224" s="7">
        <f>SUMIFS(GQList,GIList,Table_ExternalData_1[[#This Row],[Item_key]],GDList,Table_ExternalData_1[[#Headers],[14]])</f>
        <v>0</v>
      </c>
      <c r="T224" s="7">
        <f>SUMIFS(GQList,GIList,Table_ExternalData_1[[#This Row],[Item_key]],GDList,Table_ExternalData_1[[#Headers],[15]])</f>
        <v>0</v>
      </c>
      <c r="U224" s="7">
        <f>SUMIFS(GQList,GIList,Table_ExternalData_1[[#This Row],[Item_key]],GDList,Table_ExternalData_1[[#Headers],[16]])</f>
        <v>0</v>
      </c>
      <c r="V224" s="7">
        <f>SUMIFS(GQList,GIList,Table_ExternalData_1[[#This Row],[Item_key]],GDList,Table_ExternalData_1[[#Headers],[17]])</f>
        <v>0</v>
      </c>
      <c r="W224" s="7">
        <f>SUMIFS(GQList,GIList,Table_ExternalData_1[[#This Row],[Item_key]],GDList,Table_ExternalData_1[[#Headers],[18]])</f>
        <v>0</v>
      </c>
      <c r="X224" s="7">
        <f>SUMIFS(GQList,GIList,Table_ExternalData_1[[#This Row],[Item_key]],GDList,Table_ExternalData_1[[#Headers],[19]])</f>
        <v>0</v>
      </c>
      <c r="Y224" s="7">
        <f>SUMIFS(GQList,GIList,Table_ExternalData_1[[#This Row],[Item_key]],GDList,Table_ExternalData_1[[#Headers],[20]])</f>
        <v>0</v>
      </c>
      <c r="Z224" s="7">
        <f>SUMIFS(GQList,GIList,Table_ExternalData_1[[#This Row],[Item_key]],GDList,Table_ExternalData_1[[#Headers],[21]])</f>
        <v>0</v>
      </c>
      <c r="AA224" s="7">
        <f>SUMIFS(GQList,GIList,Table_ExternalData_1[[#This Row],[Item_key]],GDList,Table_ExternalData_1[[#Headers],[22]])</f>
        <v>0</v>
      </c>
      <c r="AB224" s="7">
        <f>SUMIFS(GQList,GIList,Table_ExternalData_1[[#This Row],[Item_key]],GDList,Table_ExternalData_1[[#Headers],[23]])</f>
        <v>0</v>
      </c>
      <c r="AC224" s="7">
        <f>SUMIFS(GQList,GIList,Table_ExternalData_1[[#This Row],[Item_key]],GDList,Table_ExternalData_1[[#Headers],[24]])</f>
        <v>0</v>
      </c>
      <c r="AD224" s="7">
        <f>SUMIFS(GQList,GIList,Table_ExternalData_1[[#This Row],[Item_key]],GDList,Table_ExternalData_1[[#Headers],[25]])</f>
        <v>0</v>
      </c>
      <c r="AE224" s="7">
        <f>SUMIFS(GQList,GIList,Table_ExternalData_1[[#This Row],[Item_key]],GDList,Table_ExternalData_1[[#Headers],[26]])</f>
        <v>0</v>
      </c>
      <c r="AF224" s="7">
        <f>SUMIFS(GQList,GIList,Table_ExternalData_1[[#This Row],[Item_key]],GDList,Table_ExternalData_1[[#Headers],[27]])</f>
        <v>500</v>
      </c>
      <c r="AG224" s="7">
        <f>SUMIFS(GQList,GIList,Table_ExternalData_1[[#This Row],[Item_key]],GDList,Table_ExternalData_1[[#Headers],[28]])</f>
        <v>0</v>
      </c>
      <c r="AH224" s="7">
        <f>SUMIFS(GQList,GIList,Table_ExternalData_1[[#This Row],[Item_key]],GDList,Table_ExternalData_1[[#Headers],[29]])</f>
        <v>0</v>
      </c>
      <c r="AI224" s="7">
        <f>SUMIFS(GQList,GIList,Table_ExternalData_1[[#This Row],[Item_key]],GDList,Table_ExternalData_1[[#Headers],[30]])</f>
        <v>1500</v>
      </c>
      <c r="AJ224" s="7">
        <f>SUMIFS(GQList,GIList,Table_ExternalData_1[[#This Row],[Item_key]],GDList,Table_ExternalData_1[[#Headers],[31]])</f>
        <v>0</v>
      </c>
      <c r="AK224" s="7">
        <f>SUM(Table_ExternalData_1[[#This Row],[1]:[31]])</f>
        <v>2000</v>
      </c>
    </row>
    <row r="225" spans="1:37" hidden="1">
      <c r="A225" s="3" t="s">
        <v>848</v>
      </c>
      <c r="B225" s="3" t="s">
        <v>384</v>
      </c>
      <c r="C225" s="3" t="s">
        <v>871</v>
      </c>
      <c r="D225" s="3" t="s">
        <v>872</v>
      </c>
      <c r="E225" s="6" t="s">
        <v>1662</v>
      </c>
      <c r="F225" s="7">
        <f>SUMIFS(GQList,GIList,Table_ExternalData_1[[#This Row],[Item_key]],GDList,Table_ExternalData_1[[#Headers],[1]])</f>
        <v>0</v>
      </c>
      <c r="G225" s="7">
        <f>SUMIFS(GQList,GIList,Table_ExternalData_1[[#This Row],[Item_key]],GDList,Table_ExternalData_1[[#Headers],[2]])</f>
        <v>0</v>
      </c>
      <c r="H225" s="7">
        <f>SUMIFS(GQList,GIList,Table_ExternalData_1[[#This Row],[Item_key]],GDList,Table_ExternalData_1[[#Headers],[3]])</f>
        <v>0</v>
      </c>
      <c r="I225" s="7">
        <f>SUMIFS(GQList,GIList,Table_ExternalData_1[[#This Row],[Item_key]],GDList,Table_ExternalData_1[[#Headers],[4]])</f>
        <v>0</v>
      </c>
      <c r="J225" s="7">
        <f>SUMIFS(GQList,GIList,Table_ExternalData_1[[#This Row],[Item_key]],GDList,Table_ExternalData_1[[#Headers],[5]])</f>
        <v>0</v>
      </c>
      <c r="K225" s="7">
        <f>SUMIFS(GQList,GIList,Table_ExternalData_1[[#This Row],[Item_key]],GDList,Table_ExternalData_1[[#Headers],[6]])</f>
        <v>0</v>
      </c>
      <c r="L225" s="7">
        <f>SUMIFS(GQList,GIList,Table_ExternalData_1[[#This Row],[Item_key]],GDList,Table_ExternalData_1[[#Headers],[7]])</f>
        <v>0</v>
      </c>
      <c r="M225" s="7">
        <f>SUMIFS(GQList,GIList,Table_ExternalData_1[[#This Row],[Item_key]],GDList,Table_ExternalData_1[[#Headers],[8]])</f>
        <v>0</v>
      </c>
      <c r="N225" s="7">
        <f>SUMIFS(GQList,GIList,Table_ExternalData_1[[#This Row],[Item_key]],GDList,Table_ExternalData_1[[#Headers],[9]])</f>
        <v>0</v>
      </c>
      <c r="O225" s="7">
        <f>SUMIFS(GQList,GIList,Table_ExternalData_1[[#This Row],[Item_key]],GDList,Table_ExternalData_1[[#Headers],[10]])</f>
        <v>0</v>
      </c>
      <c r="P225" s="7">
        <f>SUMIFS(GQList,GIList,Table_ExternalData_1[[#This Row],[Item_key]],GDList,Table_ExternalData_1[[#Headers],[11]])</f>
        <v>0</v>
      </c>
      <c r="Q225" s="7">
        <f>SUMIFS(GQList,GIList,Table_ExternalData_1[[#This Row],[Item_key]],GDList,Table_ExternalData_1[[#Headers],[12]])</f>
        <v>0</v>
      </c>
      <c r="R225" s="7">
        <f>SUMIFS(GQList,GIList,Table_ExternalData_1[[#This Row],[Item_key]],GDList,Table_ExternalData_1[[#Headers],[13]])</f>
        <v>0</v>
      </c>
      <c r="S225" s="7">
        <f>SUMIFS(GQList,GIList,Table_ExternalData_1[[#This Row],[Item_key]],GDList,Table_ExternalData_1[[#Headers],[14]])</f>
        <v>0</v>
      </c>
      <c r="T225" s="7">
        <f>SUMIFS(GQList,GIList,Table_ExternalData_1[[#This Row],[Item_key]],GDList,Table_ExternalData_1[[#Headers],[15]])</f>
        <v>0</v>
      </c>
      <c r="U225" s="7">
        <f>SUMIFS(GQList,GIList,Table_ExternalData_1[[#This Row],[Item_key]],GDList,Table_ExternalData_1[[#Headers],[16]])</f>
        <v>690</v>
      </c>
      <c r="V225" s="7">
        <f>SUMIFS(GQList,GIList,Table_ExternalData_1[[#This Row],[Item_key]],GDList,Table_ExternalData_1[[#Headers],[17]])</f>
        <v>920</v>
      </c>
      <c r="W225" s="7">
        <f>SUMIFS(GQList,GIList,Table_ExternalData_1[[#This Row],[Item_key]],GDList,Table_ExternalData_1[[#Headers],[18]])</f>
        <v>500</v>
      </c>
      <c r="X225" s="7">
        <f>SUMIFS(GQList,GIList,Table_ExternalData_1[[#This Row],[Item_key]],GDList,Table_ExternalData_1[[#Headers],[19]])</f>
        <v>500</v>
      </c>
      <c r="Y225" s="7">
        <f>SUMIFS(GQList,GIList,Table_ExternalData_1[[#This Row],[Item_key]],GDList,Table_ExternalData_1[[#Headers],[20]])</f>
        <v>400</v>
      </c>
      <c r="Z225" s="7">
        <f>SUMIFS(GQList,GIList,Table_ExternalData_1[[#This Row],[Item_key]],GDList,Table_ExternalData_1[[#Headers],[21]])</f>
        <v>290</v>
      </c>
      <c r="AA225" s="7">
        <f>SUMIFS(GQList,GIList,Table_ExternalData_1[[#This Row],[Item_key]],GDList,Table_ExternalData_1[[#Headers],[22]])</f>
        <v>265</v>
      </c>
      <c r="AB225" s="7">
        <f>SUMIFS(GQList,GIList,Table_ExternalData_1[[#This Row],[Item_key]],GDList,Table_ExternalData_1[[#Headers],[23]])</f>
        <v>0</v>
      </c>
      <c r="AC225" s="7">
        <f>SUMIFS(GQList,GIList,Table_ExternalData_1[[#This Row],[Item_key]],GDList,Table_ExternalData_1[[#Headers],[24]])</f>
        <v>0</v>
      </c>
      <c r="AD225" s="7">
        <f>SUMIFS(GQList,GIList,Table_ExternalData_1[[#This Row],[Item_key]],GDList,Table_ExternalData_1[[#Headers],[25]])</f>
        <v>0</v>
      </c>
      <c r="AE225" s="7">
        <f>SUMIFS(GQList,GIList,Table_ExternalData_1[[#This Row],[Item_key]],GDList,Table_ExternalData_1[[#Headers],[26]])</f>
        <v>500</v>
      </c>
      <c r="AF225" s="7">
        <f>SUMIFS(GQList,GIList,Table_ExternalData_1[[#This Row],[Item_key]],GDList,Table_ExternalData_1[[#Headers],[27]])</f>
        <v>500</v>
      </c>
      <c r="AG225" s="7">
        <f>SUMIFS(GQList,GIList,Table_ExternalData_1[[#This Row],[Item_key]],GDList,Table_ExternalData_1[[#Headers],[28]])</f>
        <v>0</v>
      </c>
      <c r="AH225" s="7">
        <f>SUMIFS(GQList,GIList,Table_ExternalData_1[[#This Row],[Item_key]],GDList,Table_ExternalData_1[[#Headers],[29]])</f>
        <v>0</v>
      </c>
      <c r="AI225" s="7">
        <f>SUMIFS(GQList,GIList,Table_ExternalData_1[[#This Row],[Item_key]],GDList,Table_ExternalData_1[[#Headers],[30]])</f>
        <v>1000</v>
      </c>
      <c r="AJ225" s="7">
        <f>SUMIFS(GQList,GIList,Table_ExternalData_1[[#This Row],[Item_key]],GDList,Table_ExternalData_1[[#Headers],[31]])</f>
        <v>0</v>
      </c>
      <c r="AK225" s="7">
        <f>SUM(Table_ExternalData_1[[#This Row],[1]:[31]])</f>
        <v>5565</v>
      </c>
    </row>
    <row r="226" spans="1:37" hidden="1">
      <c r="A226" s="3" t="s">
        <v>848</v>
      </c>
      <c r="B226" s="3" t="s">
        <v>576</v>
      </c>
      <c r="C226" s="3" t="s">
        <v>873</v>
      </c>
      <c r="D226" s="3" t="s">
        <v>874</v>
      </c>
      <c r="E226" s="6" t="s">
        <v>1662</v>
      </c>
      <c r="F226" s="7">
        <f>SUMIFS(GQList,GIList,Table_ExternalData_1[[#This Row],[Item_key]],GDList,Table_ExternalData_1[[#Headers],[1]])</f>
        <v>0</v>
      </c>
      <c r="G226" s="7">
        <f>SUMIFS(GQList,GIList,Table_ExternalData_1[[#This Row],[Item_key]],GDList,Table_ExternalData_1[[#Headers],[2]])</f>
        <v>0</v>
      </c>
      <c r="H226" s="7">
        <f>SUMIFS(GQList,GIList,Table_ExternalData_1[[#This Row],[Item_key]],GDList,Table_ExternalData_1[[#Headers],[3]])</f>
        <v>0</v>
      </c>
      <c r="I226" s="7">
        <f>SUMIFS(GQList,GIList,Table_ExternalData_1[[#This Row],[Item_key]],GDList,Table_ExternalData_1[[#Headers],[4]])</f>
        <v>0</v>
      </c>
      <c r="J226" s="7">
        <f>SUMIFS(GQList,GIList,Table_ExternalData_1[[#This Row],[Item_key]],GDList,Table_ExternalData_1[[#Headers],[5]])</f>
        <v>0</v>
      </c>
      <c r="K226" s="7">
        <f>SUMIFS(GQList,GIList,Table_ExternalData_1[[#This Row],[Item_key]],GDList,Table_ExternalData_1[[#Headers],[6]])</f>
        <v>0</v>
      </c>
      <c r="L226" s="7">
        <f>SUMIFS(GQList,GIList,Table_ExternalData_1[[#This Row],[Item_key]],GDList,Table_ExternalData_1[[#Headers],[7]])</f>
        <v>0</v>
      </c>
      <c r="M226" s="7">
        <f>SUMIFS(GQList,GIList,Table_ExternalData_1[[#This Row],[Item_key]],GDList,Table_ExternalData_1[[#Headers],[8]])</f>
        <v>0</v>
      </c>
      <c r="N226" s="7">
        <f>SUMIFS(GQList,GIList,Table_ExternalData_1[[#This Row],[Item_key]],GDList,Table_ExternalData_1[[#Headers],[9]])</f>
        <v>0</v>
      </c>
      <c r="O226" s="7">
        <f>SUMIFS(GQList,GIList,Table_ExternalData_1[[#This Row],[Item_key]],GDList,Table_ExternalData_1[[#Headers],[10]])</f>
        <v>0</v>
      </c>
      <c r="P226" s="7">
        <f>SUMIFS(GQList,GIList,Table_ExternalData_1[[#This Row],[Item_key]],GDList,Table_ExternalData_1[[#Headers],[11]])</f>
        <v>0</v>
      </c>
      <c r="Q226" s="7">
        <f>SUMIFS(GQList,GIList,Table_ExternalData_1[[#This Row],[Item_key]],GDList,Table_ExternalData_1[[#Headers],[12]])</f>
        <v>0</v>
      </c>
      <c r="R226" s="7">
        <f>SUMIFS(GQList,GIList,Table_ExternalData_1[[#This Row],[Item_key]],GDList,Table_ExternalData_1[[#Headers],[13]])</f>
        <v>0</v>
      </c>
      <c r="S226" s="7">
        <f>SUMIFS(GQList,GIList,Table_ExternalData_1[[#This Row],[Item_key]],GDList,Table_ExternalData_1[[#Headers],[14]])</f>
        <v>0</v>
      </c>
      <c r="T226" s="7">
        <f>SUMIFS(GQList,GIList,Table_ExternalData_1[[#This Row],[Item_key]],GDList,Table_ExternalData_1[[#Headers],[15]])</f>
        <v>0</v>
      </c>
      <c r="U226" s="7">
        <f>SUMIFS(GQList,GIList,Table_ExternalData_1[[#This Row],[Item_key]],GDList,Table_ExternalData_1[[#Headers],[16]])</f>
        <v>0</v>
      </c>
      <c r="V226" s="7">
        <f>SUMIFS(GQList,GIList,Table_ExternalData_1[[#This Row],[Item_key]],GDList,Table_ExternalData_1[[#Headers],[17]])</f>
        <v>0</v>
      </c>
      <c r="W226" s="7">
        <f>SUMIFS(GQList,GIList,Table_ExternalData_1[[#This Row],[Item_key]],GDList,Table_ExternalData_1[[#Headers],[18]])</f>
        <v>0</v>
      </c>
      <c r="X226" s="7">
        <f>SUMIFS(GQList,GIList,Table_ExternalData_1[[#This Row],[Item_key]],GDList,Table_ExternalData_1[[#Headers],[19]])</f>
        <v>0</v>
      </c>
      <c r="Y226" s="7">
        <f>SUMIFS(GQList,GIList,Table_ExternalData_1[[#This Row],[Item_key]],GDList,Table_ExternalData_1[[#Headers],[20]])</f>
        <v>0</v>
      </c>
      <c r="Z226" s="7">
        <f>SUMIFS(GQList,GIList,Table_ExternalData_1[[#This Row],[Item_key]],GDList,Table_ExternalData_1[[#Headers],[21]])</f>
        <v>0</v>
      </c>
      <c r="AA226" s="7">
        <f>SUMIFS(GQList,GIList,Table_ExternalData_1[[#This Row],[Item_key]],GDList,Table_ExternalData_1[[#Headers],[22]])</f>
        <v>0</v>
      </c>
      <c r="AB226" s="7">
        <f>SUMIFS(GQList,GIList,Table_ExternalData_1[[#This Row],[Item_key]],GDList,Table_ExternalData_1[[#Headers],[23]])</f>
        <v>0</v>
      </c>
      <c r="AC226" s="7">
        <f>SUMIFS(GQList,GIList,Table_ExternalData_1[[#This Row],[Item_key]],GDList,Table_ExternalData_1[[#Headers],[24]])</f>
        <v>0</v>
      </c>
      <c r="AD226" s="7">
        <f>SUMIFS(GQList,GIList,Table_ExternalData_1[[#This Row],[Item_key]],GDList,Table_ExternalData_1[[#Headers],[25]])</f>
        <v>0</v>
      </c>
      <c r="AE226" s="7">
        <f>SUMIFS(GQList,GIList,Table_ExternalData_1[[#This Row],[Item_key]],GDList,Table_ExternalData_1[[#Headers],[26]])</f>
        <v>0</v>
      </c>
      <c r="AF226" s="7">
        <f>SUMIFS(GQList,GIList,Table_ExternalData_1[[#This Row],[Item_key]],GDList,Table_ExternalData_1[[#Headers],[27]])</f>
        <v>0</v>
      </c>
      <c r="AG226" s="7">
        <f>SUMIFS(GQList,GIList,Table_ExternalData_1[[#This Row],[Item_key]],GDList,Table_ExternalData_1[[#Headers],[28]])</f>
        <v>0</v>
      </c>
      <c r="AH226" s="7">
        <f>SUMIFS(GQList,GIList,Table_ExternalData_1[[#This Row],[Item_key]],GDList,Table_ExternalData_1[[#Headers],[29]])</f>
        <v>0</v>
      </c>
      <c r="AI226" s="7">
        <f>SUMIFS(GQList,GIList,Table_ExternalData_1[[#This Row],[Item_key]],GDList,Table_ExternalData_1[[#Headers],[30]])</f>
        <v>1220</v>
      </c>
      <c r="AJ226" s="7">
        <f>SUMIFS(GQList,GIList,Table_ExternalData_1[[#This Row],[Item_key]],GDList,Table_ExternalData_1[[#Headers],[31]])</f>
        <v>0</v>
      </c>
      <c r="AK226" s="7">
        <f>SUM(Table_ExternalData_1[[#This Row],[1]:[31]])</f>
        <v>1220</v>
      </c>
    </row>
    <row r="227" spans="1:37" hidden="1">
      <c r="A227" s="3" t="s">
        <v>848</v>
      </c>
      <c r="B227" s="3" t="s">
        <v>184</v>
      </c>
      <c r="C227" s="3" t="s">
        <v>875</v>
      </c>
      <c r="D227" s="3" t="s">
        <v>862</v>
      </c>
      <c r="E227" s="6" t="s">
        <v>1662</v>
      </c>
      <c r="F227" s="7">
        <f>SUMIFS(GQList,GIList,Table_ExternalData_1[[#This Row],[Item_key]],GDList,Table_ExternalData_1[[#Headers],[1]])</f>
        <v>0</v>
      </c>
      <c r="G227" s="7">
        <f>SUMIFS(GQList,GIList,Table_ExternalData_1[[#This Row],[Item_key]],GDList,Table_ExternalData_1[[#Headers],[2]])</f>
        <v>0</v>
      </c>
      <c r="H227" s="7">
        <f>SUMIFS(GQList,GIList,Table_ExternalData_1[[#This Row],[Item_key]],GDList,Table_ExternalData_1[[#Headers],[3]])</f>
        <v>0</v>
      </c>
      <c r="I227" s="7">
        <f>SUMIFS(GQList,GIList,Table_ExternalData_1[[#This Row],[Item_key]],GDList,Table_ExternalData_1[[#Headers],[4]])</f>
        <v>0</v>
      </c>
      <c r="J227" s="7">
        <f>SUMIFS(GQList,GIList,Table_ExternalData_1[[#This Row],[Item_key]],GDList,Table_ExternalData_1[[#Headers],[5]])</f>
        <v>86</v>
      </c>
      <c r="K227" s="7">
        <f>SUMIFS(GQList,GIList,Table_ExternalData_1[[#This Row],[Item_key]],GDList,Table_ExternalData_1[[#Headers],[6]])</f>
        <v>0</v>
      </c>
      <c r="L227" s="7">
        <f>SUMIFS(GQList,GIList,Table_ExternalData_1[[#This Row],[Item_key]],GDList,Table_ExternalData_1[[#Headers],[7]])</f>
        <v>0</v>
      </c>
      <c r="M227" s="7">
        <f>SUMIFS(GQList,GIList,Table_ExternalData_1[[#This Row],[Item_key]],GDList,Table_ExternalData_1[[#Headers],[8]])</f>
        <v>0</v>
      </c>
      <c r="N227" s="7">
        <f>SUMIFS(GQList,GIList,Table_ExternalData_1[[#This Row],[Item_key]],GDList,Table_ExternalData_1[[#Headers],[9]])</f>
        <v>340</v>
      </c>
      <c r="O227" s="7">
        <f>SUMIFS(GQList,GIList,Table_ExternalData_1[[#This Row],[Item_key]],GDList,Table_ExternalData_1[[#Headers],[10]])</f>
        <v>320</v>
      </c>
      <c r="P227" s="7">
        <f>SUMIFS(GQList,GIList,Table_ExternalData_1[[#This Row],[Item_key]],GDList,Table_ExternalData_1[[#Headers],[11]])</f>
        <v>150</v>
      </c>
      <c r="Q227" s="7">
        <f>SUMIFS(GQList,GIList,Table_ExternalData_1[[#This Row],[Item_key]],GDList,Table_ExternalData_1[[#Headers],[12]])</f>
        <v>0</v>
      </c>
      <c r="R227" s="7">
        <f>SUMIFS(GQList,GIList,Table_ExternalData_1[[#This Row],[Item_key]],GDList,Table_ExternalData_1[[#Headers],[13]])</f>
        <v>0</v>
      </c>
      <c r="S227" s="7">
        <f>SUMIFS(GQList,GIList,Table_ExternalData_1[[#This Row],[Item_key]],GDList,Table_ExternalData_1[[#Headers],[14]])</f>
        <v>260</v>
      </c>
      <c r="T227" s="7">
        <f>SUMIFS(GQList,GIList,Table_ExternalData_1[[#This Row],[Item_key]],GDList,Table_ExternalData_1[[#Headers],[15]])</f>
        <v>0</v>
      </c>
      <c r="U227" s="7">
        <f>SUMIFS(GQList,GIList,Table_ExternalData_1[[#This Row],[Item_key]],GDList,Table_ExternalData_1[[#Headers],[16]])</f>
        <v>560</v>
      </c>
      <c r="V227" s="7">
        <f>SUMIFS(GQList,GIList,Table_ExternalData_1[[#This Row],[Item_key]],GDList,Table_ExternalData_1[[#Headers],[17]])</f>
        <v>584</v>
      </c>
      <c r="W227" s="7">
        <f>SUMIFS(GQList,GIList,Table_ExternalData_1[[#This Row],[Item_key]],GDList,Table_ExternalData_1[[#Headers],[18]])</f>
        <v>0</v>
      </c>
      <c r="X227" s="7">
        <f>SUMIFS(GQList,GIList,Table_ExternalData_1[[#This Row],[Item_key]],GDList,Table_ExternalData_1[[#Headers],[19]])</f>
        <v>240</v>
      </c>
      <c r="Y227" s="7">
        <f>SUMIFS(GQList,GIList,Table_ExternalData_1[[#This Row],[Item_key]],GDList,Table_ExternalData_1[[#Headers],[20]])</f>
        <v>210</v>
      </c>
      <c r="Z227" s="7">
        <f>SUMIFS(GQList,GIList,Table_ExternalData_1[[#This Row],[Item_key]],GDList,Table_ExternalData_1[[#Headers],[21]])</f>
        <v>250</v>
      </c>
      <c r="AA227" s="7">
        <f>SUMIFS(GQList,GIList,Table_ExternalData_1[[#This Row],[Item_key]],GDList,Table_ExternalData_1[[#Headers],[22]])</f>
        <v>200</v>
      </c>
      <c r="AB227" s="7">
        <f>SUMIFS(GQList,GIList,Table_ExternalData_1[[#This Row],[Item_key]],GDList,Table_ExternalData_1[[#Headers],[23]])</f>
        <v>0</v>
      </c>
      <c r="AC227" s="7">
        <f>SUMIFS(GQList,GIList,Table_ExternalData_1[[#This Row],[Item_key]],GDList,Table_ExternalData_1[[#Headers],[24]])</f>
        <v>0</v>
      </c>
      <c r="AD227" s="7">
        <f>SUMIFS(GQList,GIList,Table_ExternalData_1[[#This Row],[Item_key]],GDList,Table_ExternalData_1[[#Headers],[25]])</f>
        <v>540</v>
      </c>
      <c r="AE227" s="7">
        <f>SUMIFS(GQList,GIList,Table_ExternalData_1[[#This Row],[Item_key]],GDList,Table_ExternalData_1[[#Headers],[26]])</f>
        <v>0</v>
      </c>
      <c r="AF227" s="7">
        <f>SUMIFS(GQList,GIList,Table_ExternalData_1[[#This Row],[Item_key]],GDList,Table_ExternalData_1[[#Headers],[27]])</f>
        <v>200</v>
      </c>
      <c r="AG227" s="7">
        <f>SUMIFS(GQList,GIList,Table_ExternalData_1[[#This Row],[Item_key]],GDList,Table_ExternalData_1[[#Headers],[28]])</f>
        <v>0</v>
      </c>
      <c r="AH227" s="7">
        <f>SUMIFS(GQList,GIList,Table_ExternalData_1[[#This Row],[Item_key]],GDList,Table_ExternalData_1[[#Headers],[29]])</f>
        <v>0</v>
      </c>
      <c r="AI227" s="7">
        <f>SUMIFS(GQList,GIList,Table_ExternalData_1[[#This Row],[Item_key]],GDList,Table_ExternalData_1[[#Headers],[30]])</f>
        <v>660</v>
      </c>
      <c r="AJ227" s="7">
        <f>SUMIFS(GQList,GIList,Table_ExternalData_1[[#This Row],[Item_key]],GDList,Table_ExternalData_1[[#Headers],[31]])</f>
        <v>0</v>
      </c>
      <c r="AK227" s="7">
        <f>SUM(Table_ExternalData_1[[#This Row],[1]:[31]])</f>
        <v>4600</v>
      </c>
    </row>
    <row r="228" spans="1:37" hidden="1">
      <c r="A228" s="3" t="s">
        <v>848</v>
      </c>
      <c r="B228" s="3" t="s">
        <v>185</v>
      </c>
      <c r="C228" s="3" t="s">
        <v>876</v>
      </c>
      <c r="D228" s="3" t="s">
        <v>860</v>
      </c>
      <c r="E228" s="6" t="s">
        <v>1662</v>
      </c>
      <c r="F228" s="7">
        <f>SUMIFS(GQList,GIList,Table_ExternalData_1[[#This Row],[Item_key]],GDList,Table_ExternalData_1[[#Headers],[1]])</f>
        <v>0</v>
      </c>
      <c r="G228" s="7">
        <f>SUMIFS(GQList,GIList,Table_ExternalData_1[[#This Row],[Item_key]],GDList,Table_ExternalData_1[[#Headers],[2]])</f>
        <v>0</v>
      </c>
      <c r="H228" s="7">
        <f>SUMIFS(GQList,GIList,Table_ExternalData_1[[#This Row],[Item_key]],GDList,Table_ExternalData_1[[#Headers],[3]])</f>
        <v>0</v>
      </c>
      <c r="I228" s="7">
        <f>SUMIFS(GQList,GIList,Table_ExternalData_1[[#This Row],[Item_key]],GDList,Table_ExternalData_1[[#Headers],[4]])</f>
        <v>0</v>
      </c>
      <c r="J228" s="7">
        <f>SUMIFS(GQList,GIList,Table_ExternalData_1[[#This Row],[Item_key]],GDList,Table_ExternalData_1[[#Headers],[5]])</f>
        <v>560</v>
      </c>
      <c r="K228" s="7">
        <f>SUMIFS(GQList,GIList,Table_ExternalData_1[[#This Row],[Item_key]],GDList,Table_ExternalData_1[[#Headers],[6]])</f>
        <v>0</v>
      </c>
      <c r="L228" s="7">
        <f>SUMIFS(GQList,GIList,Table_ExternalData_1[[#This Row],[Item_key]],GDList,Table_ExternalData_1[[#Headers],[7]])</f>
        <v>0</v>
      </c>
      <c r="M228" s="7">
        <f>SUMIFS(GQList,GIList,Table_ExternalData_1[[#This Row],[Item_key]],GDList,Table_ExternalData_1[[#Headers],[8]])</f>
        <v>0</v>
      </c>
      <c r="N228" s="7">
        <f>SUMIFS(GQList,GIList,Table_ExternalData_1[[#This Row],[Item_key]],GDList,Table_ExternalData_1[[#Headers],[9]])</f>
        <v>0</v>
      </c>
      <c r="O228" s="7">
        <f>SUMIFS(GQList,GIList,Table_ExternalData_1[[#This Row],[Item_key]],GDList,Table_ExternalData_1[[#Headers],[10]])</f>
        <v>0</v>
      </c>
      <c r="P228" s="7">
        <f>SUMIFS(GQList,GIList,Table_ExternalData_1[[#This Row],[Item_key]],GDList,Table_ExternalData_1[[#Headers],[11]])</f>
        <v>0</v>
      </c>
      <c r="Q228" s="7">
        <f>SUMIFS(GQList,GIList,Table_ExternalData_1[[#This Row],[Item_key]],GDList,Table_ExternalData_1[[#Headers],[12]])</f>
        <v>0</v>
      </c>
      <c r="R228" s="7">
        <f>SUMIFS(GQList,GIList,Table_ExternalData_1[[#This Row],[Item_key]],GDList,Table_ExternalData_1[[#Headers],[13]])</f>
        <v>0</v>
      </c>
      <c r="S228" s="7">
        <f>SUMIFS(GQList,GIList,Table_ExternalData_1[[#This Row],[Item_key]],GDList,Table_ExternalData_1[[#Headers],[14]])</f>
        <v>240</v>
      </c>
      <c r="T228" s="7">
        <f>SUMIFS(GQList,GIList,Table_ExternalData_1[[#This Row],[Item_key]],GDList,Table_ExternalData_1[[#Headers],[15]])</f>
        <v>0</v>
      </c>
      <c r="U228" s="7">
        <f>SUMIFS(GQList,GIList,Table_ExternalData_1[[#This Row],[Item_key]],GDList,Table_ExternalData_1[[#Headers],[16]])</f>
        <v>0</v>
      </c>
      <c r="V228" s="7">
        <f>SUMIFS(GQList,GIList,Table_ExternalData_1[[#This Row],[Item_key]],GDList,Table_ExternalData_1[[#Headers],[17]])</f>
        <v>640</v>
      </c>
      <c r="W228" s="7">
        <f>SUMIFS(GQList,GIList,Table_ExternalData_1[[#This Row],[Item_key]],GDList,Table_ExternalData_1[[#Headers],[18]])</f>
        <v>160</v>
      </c>
      <c r="X228" s="7">
        <f>SUMIFS(GQList,GIList,Table_ExternalData_1[[#This Row],[Item_key]],GDList,Table_ExternalData_1[[#Headers],[19]])</f>
        <v>160</v>
      </c>
      <c r="Y228" s="7">
        <f>SUMIFS(GQList,GIList,Table_ExternalData_1[[#This Row],[Item_key]],GDList,Table_ExternalData_1[[#Headers],[20]])</f>
        <v>160</v>
      </c>
      <c r="Z228" s="7">
        <f>SUMIFS(GQList,GIList,Table_ExternalData_1[[#This Row],[Item_key]],GDList,Table_ExternalData_1[[#Headers],[21]])</f>
        <v>0</v>
      </c>
      <c r="AA228" s="7">
        <f>SUMIFS(GQList,GIList,Table_ExternalData_1[[#This Row],[Item_key]],GDList,Table_ExternalData_1[[#Headers],[22]])</f>
        <v>240</v>
      </c>
      <c r="AB228" s="7">
        <f>SUMIFS(GQList,GIList,Table_ExternalData_1[[#This Row],[Item_key]],GDList,Table_ExternalData_1[[#Headers],[23]])</f>
        <v>0</v>
      </c>
      <c r="AC228" s="7">
        <f>SUMIFS(GQList,GIList,Table_ExternalData_1[[#This Row],[Item_key]],GDList,Table_ExternalData_1[[#Headers],[24]])</f>
        <v>0</v>
      </c>
      <c r="AD228" s="7">
        <f>SUMIFS(GQList,GIList,Table_ExternalData_1[[#This Row],[Item_key]],GDList,Table_ExternalData_1[[#Headers],[25]])</f>
        <v>0</v>
      </c>
      <c r="AE228" s="7">
        <f>SUMIFS(GQList,GIList,Table_ExternalData_1[[#This Row],[Item_key]],GDList,Table_ExternalData_1[[#Headers],[26]])</f>
        <v>320</v>
      </c>
      <c r="AF228" s="7">
        <f>SUMIFS(GQList,GIList,Table_ExternalData_1[[#This Row],[Item_key]],GDList,Table_ExternalData_1[[#Headers],[27]])</f>
        <v>390</v>
      </c>
      <c r="AG228" s="7">
        <f>SUMIFS(GQList,GIList,Table_ExternalData_1[[#This Row],[Item_key]],GDList,Table_ExternalData_1[[#Headers],[28]])</f>
        <v>0</v>
      </c>
      <c r="AH228" s="7">
        <f>SUMIFS(GQList,GIList,Table_ExternalData_1[[#This Row],[Item_key]],GDList,Table_ExternalData_1[[#Headers],[29]])</f>
        <v>0</v>
      </c>
      <c r="AI228" s="7">
        <f>SUMIFS(GQList,GIList,Table_ExternalData_1[[#This Row],[Item_key]],GDList,Table_ExternalData_1[[#Headers],[30]])</f>
        <v>800</v>
      </c>
      <c r="AJ228" s="7">
        <f>SUMIFS(GQList,GIList,Table_ExternalData_1[[#This Row],[Item_key]],GDList,Table_ExternalData_1[[#Headers],[31]])</f>
        <v>0</v>
      </c>
      <c r="AK228" s="7">
        <f>SUM(Table_ExternalData_1[[#This Row],[1]:[31]])</f>
        <v>3670</v>
      </c>
    </row>
    <row r="229" spans="1:37" hidden="1">
      <c r="A229" s="3" t="s">
        <v>848</v>
      </c>
      <c r="B229" s="3" t="s">
        <v>186</v>
      </c>
      <c r="C229" s="3" t="s">
        <v>877</v>
      </c>
      <c r="D229" s="3" t="s">
        <v>864</v>
      </c>
      <c r="E229" s="6" t="s">
        <v>1662</v>
      </c>
      <c r="F229" s="7">
        <f>SUMIFS(GQList,GIList,Table_ExternalData_1[[#This Row],[Item_key]],GDList,Table_ExternalData_1[[#Headers],[1]])</f>
        <v>0</v>
      </c>
      <c r="G229" s="7">
        <f>SUMIFS(GQList,GIList,Table_ExternalData_1[[#This Row],[Item_key]],GDList,Table_ExternalData_1[[#Headers],[2]])</f>
        <v>0</v>
      </c>
      <c r="H229" s="7">
        <f>SUMIFS(GQList,GIList,Table_ExternalData_1[[#This Row],[Item_key]],GDList,Table_ExternalData_1[[#Headers],[3]])</f>
        <v>0</v>
      </c>
      <c r="I229" s="7">
        <f>SUMIFS(GQList,GIList,Table_ExternalData_1[[#This Row],[Item_key]],GDList,Table_ExternalData_1[[#Headers],[4]])</f>
        <v>0</v>
      </c>
      <c r="J229" s="7">
        <f>SUMIFS(GQList,GIList,Table_ExternalData_1[[#This Row],[Item_key]],GDList,Table_ExternalData_1[[#Headers],[5]])</f>
        <v>785</v>
      </c>
      <c r="K229" s="7">
        <f>SUMIFS(GQList,GIList,Table_ExternalData_1[[#This Row],[Item_key]],GDList,Table_ExternalData_1[[#Headers],[6]])</f>
        <v>0</v>
      </c>
      <c r="L229" s="7">
        <f>SUMIFS(GQList,GIList,Table_ExternalData_1[[#This Row],[Item_key]],GDList,Table_ExternalData_1[[#Headers],[7]])</f>
        <v>0</v>
      </c>
      <c r="M229" s="7">
        <f>SUMIFS(GQList,GIList,Table_ExternalData_1[[#This Row],[Item_key]],GDList,Table_ExternalData_1[[#Headers],[8]])</f>
        <v>0</v>
      </c>
      <c r="N229" s="7">
        <f>SUMIFS(GQList,GIList,Table_ExternalData_1[[#This Row],[Item_key]],GDList,Table_ExternalData_1[[#Headers],[9]])</f>
        <v>389</v>
      </c>
      <c r="O229" s="7">
        <f>SUMIFS(GQList,GIList,Table_ExternalData_1[[#This Row],[Item_key]],GDList,Table_ExternalData_1[[#Headers],[10]])</f>
        <v>180</v>
      </c>
      <c r="P229" s="7">
        <f>SUMIFS(GQList,GIList,Table_ExternalData_1[[#This Row],[Item_key]],GDList,Table_ExternalData_1[[#Headers],[11]])</f>
        <v>100</v>
      </c>
      <c r="Q229" s="7">
        <f>SUMIFS(GQList,GIList,Table_ExternalData_1[[#This Row],[Item_key]],GDList,Table_ExternalData_1[[#Headers],[12]])</f>
        <v>0</v>
      </c>
      <c r="R229" s="7">
        <f>SUMIFS(GQList,GIList,Table_ExternalData_1[[#This Row],[Item_key]],GDList,Table_ExternalData_1[[#Headers],[13]])</f>
        <v>0</v>
      </c>
      <c r="S229" s="7">
        <f>SUMIFS(GQList,GIList,Table_ExternalData_1[[#This Row],[Item_key]],GDList,Table_ExternalData_1[[#Headers],[14]])</f>
        <v>205</v>
      </c>
      <c r="T229" s="7">
        <f>SUMIFS(GQList,GIList,Table_ExternalData_1[[#This Row],[Item_key]],GDList,Table_ExternalData_1[[#Headers],[15]])</f>
        <v>0</v>
      </c>
      <c r="U229" s="7">
        <f>SUMIFS(GQList,GIList,Table_ExternalData_1[[#This Row],[Item_key]],GDList,Table_ExternalData_1[[#Headers],[16]])</f>
        <v>185</v>
      </c>
      <c r="V229" s="7">
        <f>SUMIFS(GQList,GIList,Table_ExternalData_1[[#This Row],[Item_key]],GDList,Table_ExternalData_1[[#Headers],[17]])</f>
        <v>540</v>
      </c>
      <c r="W229" s="7">
        <f>SUMIFS(GQList,GIList,Table_ExternalData_1[[#This Row],[Item_key]],GDList,Table_ExternalData_1[[#Headers],[18]])</f>
        <v>300</v>
      </c>
      <c r="X229" s="7">
        <f>SUMIFS(GQList,GIList,Table_ExternalData_1[[#This Row],[Item_key]],GDList,Table_ExternalData_1[[#Headers],[19]])</f>
        <v>255</v>
      </c>
      <c r="Y229" s="7">
        <f>SUMIFS(GQList,GIList,Table_ExternalData_1[[#This Row],[Item_key]],GDList,Table_ExternalData_1[[#Headers],[20]])</f>
        <v>245</v>
      </c>
      <c r="Z229" s="7">
        <f>SUMIFS(GQList,GIList,Table_ExternalData_1[[#This Row],[Item_key]],GDList,Table_ExternalData_1[[#Headers],[21]])</f>
        <v>250</v>
      </c>
      <c r="AA229" s="7">
        <f>SUMIFS(GQList,GIList,Table_ExternalData_1[[#This Row],[Item_key]],GDList,Table_ExternalData_1[[#Headers],[22]])</f>
        <v>140</v>
      </c>
      <c r="AB229" s="7">
        <f>SUMIFS(GQList,GIList,Table_ExternalData_1[[#This Row],[Item_key]],GDList,Table_ExternalData_1[[#Headers],[23]])</f>
        <v>0</v>
      </c>
      <c r="AC229" s="7">
        <f>SUMIFS(GQList,GIList,Table_ExternalData_1[[#This Row],[Item_key]],GDList,Table_ExternalData_1[[#Headers],[24]])</f>
        <v>0</v>
      </c>
      <c r="AD229" s="7">
        <f>SUMIFS(GQList,GIList,Table_ExternalData_1[[#This Row],[Item_key]],GDList,Table_ExternalData_1[[#Headers],[25]])</f>
        <v>280</v>
      </c>
      <c r="AE229" s="7">
        <f>SUMIFS(GQList,GIList,Table_ExternalData_1[[#This Row],[Item_key]],GDList,Table_ExternalData_1[[#Headers],[26]])</f>
        <v>245</v>
      </c>
      <c r="AF229" s="7">
        <f>SUMIFS(GQList,GIList,Table_ExternalData_1[[#This Row],[Item_key]],GDList,Table_ExternalData_1[[#Headers],[27]])</f>
        <v>180</v>
      </c>
      <c r="AG229" s="7">
        <f>SUMIFS(GQList,GIList,Table_ExternalData_1[[#This Row],[Item_key]],GDList,Table_ExternalData_1[[#Headers],[28]])</f>
        <v>0</v>
      </c>
      <c r="AH229" s="7">
        <f>SUMIFS(GQList,GIList,Table_ExternalData_1[[#This Row],[Item_key]],GDList,Table_ExternalData_1[[#Headers],[29]])</f>
        <v>0</v>
      </c>
      <c r="AI229" s="7">
        <f>SUMIFS(GQList,GIList,Table_ExternalData_1[[#This Row],[Item_key]],GDList,Table_ExternalData_1[[#Headers],[30]])</f>
        <v>630</v>
      </c>
      <c r="AJ229" s="7">
        <f>SUMIFS(GQList,GIList,Table_ExternalData_1[[#This Row],[Item_key]],GDList,Table_ExternalData_1[[#Headers],[31]])</f>
        <v>0</v>
      </c>
      <c r="AK229" s="7">
        <f>SUM(Table_ExternalData_1[[#This Row],[1]:[31]])</f>
        <v>4909</v>
      </c>
    </row>
    <row r="230" spans="1:37" hidden="1">
      <c r="A230" s="3" t="s">
        <v>848</v>
      </c>
      <c r="B230" s="3" t="s">
        <v>186</v>
      </c>
      <c r="C230" s="3" t="s">
        <v>877</v>
      </c>
      <c r="D230" s="3" t="s">
        <v>864</v>
      </c>
      <c r="E230" s="6" t="s">
        <v>1663</v>
      </c>
      <c r="F230" s="7">
        <f>SUMIFS(GQList,GIList,Table_ExternalData_1[[#This Row],[Item_key]],GDList,Table_ExternalData_1[[#Headers],[1]])</f>
        <v>0</v>
      </c>
      <c r="G230" s="7">
        <f>SUMIFS(GQList,GIList,Table_ExternalData_1[[#This Row],[Item_key]],GDList,Table_ExternalData_1[[#Headers],[2]])</f>
        <v>0</v>
      </c>
      <c r="H230" s="7">
        <f>SUMIFS(GQList,GIList,Table_ExternalData_1[[#This Row],[Item_key]],GDList,Table_ExternalData_1[[#Headers],[3]])</f>
        <v>0</v>
      </c>
      <c r="I230" s="7">
        <f>SUMIFS(GQList,GIList,Table_ExternalData_1[[#This Row],[Item_key]],GDList,Table_ExternalData_1[[#Headers],[4]])</f>
        <v>0</v>
      </c>
      <c r="J230" s="7">
        <f>SUMIFS(GQList,GIList,Table_ExternalData_1[[#This Row],[Item_key]],GDList,Table_ExternalData_1[[#Headers],[5]])</f>
        <v>785</v>
      </c>
      <c r="K230" s="7">
        <f>SUMIFS(GQList,GIList,Table_ExternalData_1[[#This Row],[Item_key]],GDList,Table_ExternalData_1[[#Headers],[6]])</f>
        <v>0</v>
      </c>
      <c r="L230" s="7">
        <f>SUMIFS(GQList,GIList,Table_ExternalData_1[[#This Row],[Item_key]],GDList,Table_ExternalData_1[[#Headers],[7]])</f>
        <v>0</v>
      </c>
      <c r="M230" s="7">
        <f>SUMIFS(GQList,GIList,Table_ExternalData_1[[#This Row],[Item_key]],GDList,Table_ExternalData_1[[#Headers],[8]])</f>
        <v>0</v>
      </c>
      <c r="N230" s="7">
        <f>SUMIFS(GQList,GIList,Table_ExternalData_1[[#This Row],[Item_key]],GDList,Table_ExternalData_1[[#Headers],[9]])</f>
        <v>389</v>
      </c>
      <c r="O230" s="7">
        <f>SUMIFS(GQList,GIList,Table_ExternalData_1[[#This Row],[Item_key]],GDList,Table_ExternalData_1[[#Headers],[10]])</f>
        <v>180</v>
      </c>
      <c r="P230" s="7">
        <f>SUMIFS(GQList,GIList,Table_ExternalData_1[[#This Row],[Item_key]],GDList,Table_ExternalData_1[[#Headers],[11]])</f>
        <v>100</v>
      </c>
      <c r="Q230" s="7">
        <f>SUMIFS(GQList,GIList,Table_ExternalData_1[[#This Row],[Item_key]],GDList,Table_ExternalData_1[[#Headers],[12]])</f>
        <v>0</v>
      </c>
      <c r="R230" s="7">
        <f>SUMIFS(GQList,GIList,Table_ExternalData_1[[#This Row],[Item_key]],GDList,Table_ExternalData_1[[#Headers],[13]])</f>
        <v>0</v>
      </c>
      <c r="S230" s="7">
        <f>SUMIFS(GQList,GIList,Table_ExternalData_1[[#This Row],[Item_key]],GDList,Table_ExternalData_1[[#Headers],[14]])</f>
        <v>205</v>
      </c>
      <c r="T230" s="7">
        <f>SUMIFS(GQList,GIList,Table_ExternalData_1[[#This Row],[Item_key]],GDList,Table_ExternalData_1[[#Headers],[15]])</f>
        <v>0</v>
      </c>
      <c r="U230" s="7">
        <f>SUMIFS(GQList,GIList,Table_ExternalData_1[[#This Row],[Item_key]],GDList,Table_ExternalData_1[[#Headers],[16]])</f>
        <v>185</v>
      </c>
      <c r="V230" s="7">
        <f>SUMIFS(GQList,GIList,Table_ExternalData_1[[#This Row],[Item_key]],GDList,Table_ExternalData_1[[#Headers],[17]])</f>
        <v>540</v>
      </c>
      <c r="W230" s="7">
        <f>SUMIFS(GQList,GIList,Table_ExternalData_1[[#This Row],[Item_key]],GDList,Table_ExternalData_1[[#Headers],[18]])</f>
        <v>300</v>
      </c>
      <c r="X230" s="7">
        <f>SUMIFS(GQList,GIList,Table_ExternalData_1[[#This Row],[Item_key]],GDList,Table_ExternalData_1[[#Headers],[19]])</f>
        <v>255</v>
      </c>
      <c r="Y230" s="7">
        <f>SUMIFS(GQList,GIList,Table_ExternalData_1[[#This Row],[Item_key]],GDList,Table_ExternalData_1[[#Headers],[20]])</f>
        <v>245</v>
      </c>
      <c r="Z230" s="7">
        <f>SUMIFS(GQList,GIList,Table_ExternalData_1[[#This Row],[Item_key]],GDList,Table_ExternalData_1[[#Headers],[21]])</f>
        <v>250</v>
      </c>
      <c r="AA230" s="7">
        <f>SUMIFS(GQList,GIList,Table_ExternalData_1[[#This Row],[Item_key]],GDList,Table_ExternalData_1[[#Headers],[22]])</f>
        <v>140</v>
      </c>
      <c r="AB230" s="7">
        <f>SUMIFS(GQList,GIList,Table_ExternalData_1[[#This Row],[Item_key]],GDList,Table_ExternalData_1[[#Headers],[23]])</f>
        <v>0</v>
      </c>
      <c r="AC230" s="7">
        <f>SUMIFS(GQList,GIList,Table_ExternalData_1[[#This Row],[Item_key]],GDList,Table_ExternalData_1[[#Headers],[24]])</f>
        <v>0</v>
      </c>
      <c r="AD230" s="7">
        <f>SUMIFS(GQList,GIList,Table_ExternalData_1[[#This Row],[Item_key]],GDList,Table_ExternalData_1[[#Headers],[25]])</f>
        <v>280</v>
      </c>
      <c r="AE230" s="7">
        <f>SUMIFS(GQList,GIList,Table_ExternalData_1[[#This Row],[Item_key]],GDList,Table_ExternalData_1[[#Headers],[26]])</f>
        <v>245</v>
      </c>
      <c r="AF230" s="7">
        <f>SUMIFS(GQList,GIList,Table_ExternalData_1[[#This Row],[Item_key]],GDList,Table_ExternalData_1[[#Headers],[27]])</f>
        <v>180</v>
      </c>
      <c r="AG230" s="7">
        <f>SUMIFS(GQList,GIList,Table_ExternalData_1[[#This Row],[Item_key]],GDList,Table_ExternalData_1[[#Headers],[28]])</f>
        <v>0</v>
      </c>
      <c r="AH230" s="7">
        <f>SUMIFS(GQList,GIList,Table_ExternalData_1[[#This Row],[Item_key]],GDList,Table_ExternalData_1[[#Headers],[29]])</f>
        <v>0</v>
      </c>
      <c r="AI230" s="7">
        <f>SUMIFS(GQList,GIList,Table_ExternalData_1[[#This Row],[Item_key]],GDList,Table_ExternalData_1[[#Headers],[30]])</f>
        <v>630</v>
      </c>
      <c r="AJ230" s="7">
        <f>SUMIFS(GQList,GIList,Table_ExternalData_1[[#This Row],[Item_key]],GDList,Table_ExternalData_1[[#Headers],[31]])</f>
        <v>0</v>
      </c>
      <c r="AK230" s="7">
        <f>SUM(Table_ExternalData_1[[#This Row],[1]:[31]])</f>
        <v>4909</v>
      </c>
    </row>
    <row r="231" spans="1:37" hidden="1">
      <c r="A231" s="3" t="s">
        <v>848</v>
      </c>
      <c r="B231" s="3" t="s">
        <v>390</v>
      </c>
      <c r="C231" s="3" t="s">
        <v>878</v>
      </c>
      <c r="D231" s="3" t="s">
        <v>879</v>
      </c>
      <c r="E231" s="6" t="s">
        <v>1662</v>
      </c>
      <c r="F231" s="7">
        <f>SUMIFS(GQList,GIList,Table_ExternalData_1[[#This Row],[Item_key]],GDList,Table_ExternalData_1[[#Headers],[1]])</f>
        <v>0</v>
      </c>
      <c r="G231" s="7">
        <f>SUMIFS(GQList,GIList,Table_ExternalData_1[[#This Row],[Item_key]],GDList,Table_ExternalData_1[[#Headers],[2]])</f>
        <v>0</v>
      </c>
      <c r="H231" s="7">
        <f>SUMIFS(GQList,GIList,Table_ExternalData_1[[#This Row],[Item_key]],GDList,Table_ExternalData_1[[#Headers],[3]])</f>
        <v>0</v>
      </c>
      <c r="I231" s="7">
        <f>SUMIFS(GQList,GIList,Table_ExternalData_1[[#This Row],[Item_key]],GDList,Table_ExternalData_1[[#Headers],[4]])</f>
        <v>0</v>
      </c>
      <c r="J231" s="7">
        <f>SUMIFS(GQList,GIList,Table_ExternalData_1[[#This Row],[Item_key]],GDList,Table_ExternalData_1[[#Headers],[5]])</f>
        <v>0</v>
      </c>
      <c r="K231" s="7">
        <f>SUMIFS(GQList,GIList,Table_ExternalData_1[[#This Row],[Item_key]],GDList,Table_ExternalData_1[[#Headers],[6]])</f>
        <v>0</v>
      </c>
      <c r="L231" s="7">
        <f>SUMIFS(GQList,GIList,Table_ExternalData_1[[#This Row],[Item_key]],GDList,Table_ExternalData_1[[#Headers],[7]])</f>
        <v>0</v>
      </c>
      <c r="M231" s="7">
        <f>SUMIFS(GQList,GIList,Table_ExternalData_1[[#This Row],[Item_key]],GDList,Table_ExternalData_1[[#Headers],[8]])</f>
        <v>0</v>
      </c>
      <c r="N231" s="7">
        <f>SUMIFS(GQList,GIList,Table_ExternalData_1[[#This Row],[Item_key]],GDList,Table_ExternalData_1[[#Headers],[9]])</f>
        <v>0</v>
      </c>
      <c r="O231" s="7">
        <f>SUMIFS(GQList,GIList,Table_ExternalData_1[[#This Row],[Item_key]],GDList,Table_ExternalData_1[[#Headers],[10]])</f>
        <v>0</v>
      </c>
      <c r="P231" s="7">
        <f>SUMIFS(GQList,GIList,Table_ExternalData_1[[#This Row],[Item_key]],GDList,Table_ExternalData_1[[#Headers],[11]])</f>
        <v>0</v>
      </c>
      <c r="Q231" s="7">
        <f>SUMIFS(GQList,GIList,Table_ExternalData_1[[#This Row],[Item_key]],GDList,Table_ExternalData_1[[#Headers],[12]])</f>
        <v>0</v>
      </c>
      <c r="R231" s="7">
        <f>SUMIFS(GQList,GIList,Table_ExternalData_1[[#This Row],[Item_key]],GDList,Table_ExternalData_1[[#Headers],[13]])</f>
        <v>0</v>
      </c>
      <c r="S231" s="7">
        <f>SUMIFS(GQList,GIList,Table_ExternalData_1[[#This Row],[Item_key]],GDList,Table_ExternalData_1[[#Headers],[14]])</f>
        <v>0</v>
      </c>
      <c r="T231" s="7">
        <f>SUMIFS(GQList,GIList,Table_ExternalData_1[[#This Row],[Item_key]],GDList,Table_ExternalData_1[[#Headers],[15]])</f>
        <v>0</v>
      </c>
      <c r="U231" s="7">
        <f>SUMIFS(GQList,GIList,Table_ExternalData_1[[#This Row],[Item_key]],GDList,Table_ExternalData_1[[#Headers],[16]])</f>
        <v>120</v>
      </c>
      <c r="V231" s="7">
        <f>SUMIFS(GQList,GIList,Table_ExternalData_1[[#This Row],[Item_key]],GDList,Table_ExternalData_1[[#Headers],[17]])</f>
        <v>120</v>
      </c>
      <c r="W231" s="7">
        <f>SUMIFS(GQList,GIList,Table_ExternalData_1[[#This Row],[Item_key]],GDList,Table_ExternalData_1[[#Headers],[18]])</f>
        <v>0</v>
      </c>
      <c r="X231" s="7">
        <f>SUMIFS(GQList,GIList,Table_ExternalData_1[[#This Row],[Item_key]],GDList,Table_ExternalData_1[[#Headers],[19]])</f>
        <v>0</v>
      </c>
      <c r="Y231" s="7">
        <f>SUMIFS(GQList,GIList,Table_ExternalData_1[[#This Row],[Item_key]],GDList,Table_ExternalData_1[[#Headers],[20]])</f>
        <v>0</v>
      </c>
      <c r="Z231" s="7">
        <f>SUMIFS(GQList,GIList,Table_ExternalData_1[[#This Row],[Item_key]],GDList,Table_ExternalData_1[[#Headers],[21]])</f>
        <v>0</v>
      </c>
      <c r="AA231" s="7">
        <f>SUMIFS(GQList,GIList,Table_ExternalData_1[[#This Row],[Item_key]],GDList,Table_ExternalData_1[[#Headers],[22]])</f>
        <v>0</v>
      </c>
      <c r="AB231" s="7">
        <f>SUMIFS(GQList,GIList,Table_ExternalData_1[[#This Row],[Item_key]],GDList,Table_ExternalData_1[[#Headers],[23]])</f>
        <v>0</v>
      </c>
      <c r="AC231" s="7">
        <f>SUMIFS(GQList,GIList,Table_ExternalData_1[[#This Row],[Item_key]],GDList,Table_ExternalData_1[[#Headers],[24]])</f>
        <v>0</v>
      </c>
      <c r="AD231" s="7">
        <f>SUMIFS(GQList,GIList,Table_ExternalData_1[[#This Row],[Item_key]],GDList,Table_ExternalData_1[[#Headers],[25]])</f>
        <v>0</v>
      </c>
      <c r="AE231" s="7">
        <f>SUMIFS(GQList,GIList,Table_ExternalData_1[[#This Row],[Item_key]],GDList,Table_ExternalData_1[[#Headers],[26]])</f>
        <v>0</v>
      </c>
      <c r="AF231" s="7">
        <f>SUMIFS(GQList,GIList,Table_ExternalData_1[[#This Row],[Item_key]],GDList,Table_ExternalData_1[[#Headers],[27]])</f>
        <v>0</v>
      </c>
      <c r="AG231" s="7">
        <f>SUMIFS(GQList,GIList,Table_ExternalData_1[[#This Row],[Item_key]],GDList,Table_ExternalData_1[[#Headers],[28]])</f>
        <v>0</v>
      </c>
      <c r="AH231" s="7">
        <f>SUMIFS(GQList,GIList,Table_ExternalData_1[[#This Row],[Item_key]],GDList,Table_ExternalData_1[[#Headers],[29]])</f>
        <v>0</v>
      </c>
      <c r="AI231" s="7">
        <f>SUMIFS(GQList,GIList,Table_ExternalData_1[[#This Row],[Item_key]],GDList,Table_ExternalData_1[[#Headers],[30]])</f>
        <v>0</v>
      </c>
      <c r="AJ231" s="7">
        <f>SUMIFS(GQList,GIList,Table_ExternalData_1[[#This Row],[Item_key]],GDList,Table_ExternalData_1[[#Headers],[31]])</f>
        <v>0</v>
      </c>
      <c r="AK231" s="7">
        <f>SUM(Table_ExternalData_1[[#This Row],[1]:[31]])</f>
        <v>240</v>
      </c>
    </row>
    <row r="232" spans="1:37" hidden="1">
      <c r="A232" s="3" t="s">
        <v>848</v>
      </c>
      <c r="B232" s="3" t="s">
        <v>391</v>
      </c>
      <c r="C232" s="3" t="s">
        <v>880</v>
      </c>
      <c r="D232" s="3" t="s">
        <v>881</v>
      </c>
      <c r="E232" s="6" t="s">
        <v>1662</v>
      </c>
      <c r="F232" s="7">
        <f>SUMIFS(GQList,GIList,Table_ExternalData_1[[#This Row],[Item_key]],GDList,Table_ExternalData_1[[#Headers],[1]])</f>
        <v>0</v>
      </c>
      <c r="G232" s="7">
        <f>SUMIFS(GQList,GIList,Table_ExternalData_1[[#This Row],[Item_key]],GDList,Table_ExternalData_1[[#Headers],[2]])</f>
        <v>0</v>
      </c>
      <c r="H232" s="7">
        <f>SUMIFS(GQList,GIList,Table_ExternalData_1[[#This Row],[Item_key]],GDList,Table_ExternalData_1[[#Headers],[3]])</f>
        <v>0</v>
      </c>
      <c r="I232" s="7">
        <f>SUMIFS(GQList,GIList,Table_ExternalData_1[[#This Row],[Item_key]],GDList,Table_ExternalData_1[[#Headers],[4]])</f>
        <v>0</v>
      </c>
      <c r="J232" s="7">
        <f>SUMIFS(GQList,GIList,Table_ExternalData_1[[#This Row],[Item_key]],GDList,Table_ExternalData_1[[#Headers],[5]])</f>
        <v>0</v>
      </c>
      <c r="K232" s="7">
        <f>SUMIFS(GQList,GIList,Table_ExternalData_1[[#This Row],[Item_key]],GDList,Table_ExternalData_1[[#Headers],[6]])</f>
        <v>0</v>
      </c>
      <c r="L232" s="7">
        <f>SUMIFS(GQList,GIList,Table_ExternalData_1[[#This Row],[Item_key]],GDList,Table_ExternalData_1[[#Headers],[7]])</f>
        <v>0</v>
      </c>
      <c r="M232" s="7">
        <f>SUMIFS(GQList,GIList,Table_ExternalData_1[[#This Row],[Item_key]],GDList,Table_ExternalData_1[[#Headers],[8]])</f>
        <v>0</v>
      </c>
      <c r="N232" s="7">
        <f>SUMIFS(GQList,GIList,Table_ExternalData_1[[#This Row],[Item_key]],GDList,Table_ExternalData_1[[#Headers],[9]])</f>
        <v>0</v>
      </c>
      <c r="O232" s="7">
        <f>SUMIFS(GQList,GIList,Table_ExternalData_1[[#This Row],[Item_key]],GDList,Table_ExternalData_1[[#Headers],[10]])</f>
        <v>0</v>
      </c>
      <c r="P232" s="7">
        <f>SUMIFS(GQList,GIList,Table_ExternalData_1[[#This Row],[Item_key]],GDList,Table_ExternalData_1[[#Headers],[11]])</f>
        <v>0</v>
      </c>
      <c r="Q232" s="7">
        <f>SUMIFS(GQList,GIList,Table_ExternalData_1[[#This Row],[Item_key]],GDList,Table_ExternalData_1[[#Headers],[12]])</f>
        <v>0</v>
      </c>
      <c r="R232" s="7">
        <f>SUMIFS(GQList,GIList,Table_ExternalData_1[[#This Row],[Item_key]],GDList,Table_ExternalData_1[[#Headers],[13]])</f>
        <v>0</v>
      </c>
      <c r="S232" s="7">
        <f>SUMIFS(GQList,GIList,Table_ExternalData_1[[#This Row],[Item_key]],GDList,Table_ExternalData_1[[#Headers],[14]])</f>
        <v>0</v>
      </c>
      <c r="T232" s="7">
        <f>SUMIFS(GQList,GIList,Table_ExternalData_1[[#This Row],[Item_key]],GDList,Table_ExternalData_1[[#Headers],[15]])</f>
        <v>0</v>
      </c>
      <c r="U232" s="7">
        <f>SUMIFS(GQList,GIList,Table_ExternalData_1[[#This Row],[Item_key]],GDList,Table_ExternalData_1[[#Headers],[16]])</f>
        <v>50</v>
      </c>
      <c r="V232" s="7">
        <f>SUMIFS(GQList,GIList,Table_ExternalData_1[[#This Row],[Item_key]],GDList,Table_ExternalData_1[[#Headers],[17]])</f>
        <v>100</v>
      </c>
      <c r="W232" s="7">
        <f>SUMIFS(GQList,GIList,Table_ExternalData_1[[#This Row],[Item_key]],GDList,Table_ExternalData_1[[#Headers],[18]])</f>
        <v>0</v>
      </c>
      <c r="X232" s="7">
        <f>SUMIFS(GQList,GIList,Table_ExternalData_1[[#This Row],[Item_key]],GDList,Table_ExternalData_1[[#Headers],[19]])</f>
        <v>45</v>
      </c>
      <c r="Y232" s="7">
        <f>SUMIFS(GQList,GIList,Table_ExternalData_1[[#This Row],[Item_key]],GDList,Table_ExternalData_1[[#Headers],[20]])</f>
        <v>0</v>
      </c>
      <c r="Z232" s="7">
        <f>SUMIFS(GQList,GIList,Table_ExternalData_1[[#This Row],[Item_key]],GDList,Table_ExternalData_1[[#Headers],[21]])</f>
        <v>0</v>
      </c>
      <c r="AA232" s="7">
        <f>SUMIFS(GQList,GIList,Table_ExternalData_1[[#This Row],[Item_key]],GDList,Table_ExternalData_1[[#Headers],[22]])</f>
        <v>0</v>
      </c>
      <c r="AB232" s="7">
        <f>SUMIFS(GQList,GIList,Table_ExternalData_1[[#This Row],[Item_key]],GDList,Table_ExternalData_1[[#Headers],[23]])</f>
        <v>0</v>
      </c>
      <c r="AC232" s="7">
        <f>SUMIFS(GQList,GIList,Table_ExternalData_1[[#This Row],[Item_key]],GDList,Table_ExternalData_1[[#Headers],[24]])</f>
        <v>0</v>
      </c>
      <c r="AD232" s="7">
        <f>SUMIFS(GQList,GIList,Table_ExternalData_1[[#This Row],[Item_key]],GDList,Table_ExternalData_1[[#Headers],[25]])</f>
        <v>0</v>
      </c>
      <c r="AE232" s="7">
        <f>SUMIFS(GQList,GIList,Table_ExternalData_1[[#This Row],[Item_key]],GDList,Table_ExternalData_1[[#Headers],[26]])</f>
        <v>0</v>
      </c>
      <c r="AF232" s="7">
        <f>SUMIFS(GQList,GIList,Table_ExternalData_1[[#This Row],[Item_key]],GDList,Table_ExternalData_1[[#Headers],[27]])</f>
        <v>0</v>
      </c>
      <c r="AG232" s="7">
        <f>SUMIFS(GQList,GIList,Table_ExternalData_1[[#This Row],[Item_key]],GDList,Table_ExternalData_1[[#Headers],[28]])</f>
        <v>0</v>
      </c>
      <c r="AH232" s="7">
        <f>SUMIFS(GQList,GIList,Table_ExternalData_1[[#This Row],[Item_key]],GDList,Table_ExternalData_1[[#Headers],[29]])</f>
        <v>0</v>
      </c>
      <c r="AI232" s="7">
        <f>SUMIFS(GQList,GIList,Table_ExternalData_1[[#This Row],[Item_key]],GDList,Table_ExternalData_1[[#Headers],[30]])</f>
        <v>0</v>
      </c>
      <c r="AJ232" s="7">
        <f>SUMIFS(GQList,GIList,Table_ExternalData_1[[#This Row],[Item_key]],GDList,Table_ExternalData_1[[#Headers],[31]])</f>
        <v>0</v>
      </c>
      <c r="AK232" s="7">
        <f>SUM(Table_ExternalData_1[[#This Row],[1]:[31]])</f>
        <v>195</v>
      </c>
    </row>
    <row r="233" spans="1:37" hidden="1">
      <c r="A233" s="3" t="s">
        <v>848</v>
      </c>
      <c r="B233" s="3" t="s">
        <v>490</v>
      </c>
      <c r="C233" s="3" t="s">
        <v>882</v>
      </c>
      <c r="D233" s="3" t="s">
        <v>883</v>
      </c>
      <c r="E233" s="6" t="s">
        <v>1662</v>
      </c>
      <c r="F233" s="7">
        <f>SUMIFS(GQList,GIList,Table_ExternalData_1[[#This Row],[Item_key]],GDList,Table_ExternalData_1[[#Headers],[1]])</f>
        <v>0</v>
      </c>
      <c r="G233" s="7">
        <f>SUMIFS(GQList,GIList,Table_ExternalData_1[[#This Row],[Item_key]],GDList,Table_ExternalData_1[[#Headers],[2]])</f>
        <v>0</v>
      </c>
      <c r="H233" s="7">
        <f>SUMIFS(GQList,GIList,Table_ExternalData_1[[#This Row],[Item_key]],GDList,Table_ExternalData_1[[#Headers],[3]])</f>
        <v>0</v>
      </c>
      <c r="I233" s="7">
        <f>SUMIFS(GQList,GIList,Table_ExternalData_1[[#This Row],[Item_key]],GDList,Table_ExternalData_1[[#Headers],[4]])</f>
        <v>0</v>
      </c>
      <c r="J233" s="7">
        <f>SUMIFS(GQList,GIList,Table_ExternalData_1[[#This Row],[Item_key]],GDList,Table_ExternalData_1[[#Headers],[5]])</f>
        <v>0</v>
      </c>
      <c r="K233" s="7">
        <f>SUMIFS(GQList,GIList,Table_ExternalData_1[[#This Row],[Item_key]],GDList,Table_ExternalData_1[[#Headers],[6]])</f>
        <v>0</v>
      </c>
      <c r="L233" s="7">
        <f>SUMIFS(GQList,GIList,Table_ExternalData_1[[#This Row],[Item_key]],GDList,Table_ExternalData_1[[#Headers],[7]])</f>
        <v>0</v>
      </c>
      <c r="M233" s="7">
        <f>SUMIFS(GQList,GIList,Table_ExternalData_1[[#This Row],[Item_key]],GDList,Table_ExternalData_1[[#Headers],[8]])</f>
        <v>0</v>
      </c>
      <c r="N233" s="7">
        <f>SUMIFS(GQList,GIList,Table_ExternalData_1[[#This Row],[Item_key]],GDList,Table_ExternalData_1[[#Headers],[9]])</f>
        <v>0</v>
      </c>
      <c r="O233" s="7">
        <f>SUMIFS(GQList,GIList,Table_ExternalData_1[[#This Row],[Item_key]],GDList,Table_ExternalData_1[[#Headers],[10]])</f>
        <v>0</v>
      </c>
      <c r="P233" s="7">
        <f>SUMIFS(GQList,GIList,Table_ExternalData_1[[#This Row],[Item_key]],GDList,Table_ExternalData_1[[#Headers],[11]])</f>
        <v>0</v>
      </c>
      <c r="Q233" s="7">
        <f>SUMIFS(GQList,GIList,Table_ExternalData_1[[#This Row],[Item_key]],GDList,Table_ExternalData_1[[#Headers],[12]])</f>
        <v>0</v>
      </c>
      <c r="R233" s="7">
        <f>SUMIFS(GQList,GIList,Table_ExternalData_1[[#This Row],[Item_key]],GDList,Table_ExternalData_1[[#Headers],[13]])</f>
        <v>0</v>
      </c>
      <c r="S233" s="7">
        <f>SUMIFS(GQList,GIList,Table_ExternalData_1[[#This Row],[Item_key]],GDList,Table_ExternalData_1[[#Headers],[14]])</f>
        <v>0</v>
      </c>
      <c r="T233" s="7">
        <f>SUMIFS(GQList,GIList,Table_ExternalData_1[[#This Row],[Item_key]],GDList,Table_ExternalData_1[[#Headers],[15]])</f>
        <v>0</v>
      </c>
      <c r="U233" s="7">
        <f>SUMIFS(GQList,GIList,Table_ExternalData_1[[#This Row],[Item_key]],GDList,Table_ExternalData_1[[#Headers],[16]])</f>
        <v>0</v>
      </c>
      <c r="V233" s="7">
        <f>SUMIFS(GQList,GIList,Table_ExternalData_1[[#This Row],[Item_key]],GDList,Table_ExternalData_1[[#Headers],[17]])</f>
        <v>0</v>
      </c>
      <c r="W233" s="7">
        <f>SUMIFS(GQList,GIList,Table_ExternalData_1[[#This Row],[Item_key]],GDList,Table_ExternalData_1[[#Headers],[18]])</f>
        <v>0</v>
      </c>
      <c r="X233" s="7">
        <f>SUMIFS(GQList,GIList,Table_ExternalData_1[[#This Row],[Item_key]],GDList,Table_ExternalData_1[[#Headers],[19]])</f>
        <v>0</v>
      </c>
      <c r="Y233" s="7">
        <f>SUMIFS(GQList,GIList,Table_ExternalData_1[[#This Row],[Item_key]],GDList,Table_ExternalData_1[[#Headers],[20]])</f>
        <v>0</v>
      </c>
      <c r="Z233" s="7">
        <f>SUMIFS(GQList,GIList,Table_ExternalData_1[[#This Row],[Item_key]],GDList,Table_ExternalData_1[[#Headers],[21]])</f>
        <v>0</v>
      </c>
      <c r="AA233" s="7">
        <f>SUMIFS(GQList,GIList,Table_ExternalData_1[[#This Row],[Item_key]],GDList,Table_ExternalData_1[[#Headers],[22]])</f>
        <v>400</v>
      </c>
      <c r="AB233" s="7">
        <f>SUMIFS(GQList,GIList,Table_ExternalData_1[[#This Row],[Item_key]],GDList,Table_ExternalData_1[[#Headers],[23]])</f>
        <v>0</v>
      </c>
      <c r="AC233" s="7">
        <f>SUMIFS(GQList,GIList,Table_ExternalData_1[[#This Row],[Item_key]],GDList,Table_ExternalData_1[[#Headers],[24]])</f>
        <v>0</v>
      </c>
      <c r="AD233" s="7">
        <f>SUMIFS(GQList,GIList,Table_ExternalData_1[[#This Row],[Item_key]],GDList,Table_ExternalData_1[[#Headers],[25]])</f>
        <v>0</v>
      </c>
      <c r="AE233" s="7">
        <f>SUMIFS(GQList,GIList,Table_ExternalData_1[[#This Row],[Item_key]],GDList,Table_ExternalData_1[[#Headers],[26]])</f>
        <v>0</v>
      </c>
      <c r="AF233" s="7">
        <f>SUMIFS(GQList,GIList,Table_ExternalData_1[[#This Row],[Item_key]],GDList,Table_ExternalData_1[[#Headers],[27]])</f>
        <v>0</v>
      </c>
      <c r="AG233" s="7">
        <f>SUMIFS(GQList,GIList,Table_ExternalData_1[[#This Row],[Item_key]],GDList,Table_ExternalData_1[[#Headers],[28]])</f>
        <v>0</v>
      </c>
      <c r="AH233" s="7">
        <f>SUMIFS(GQList,GIList,Table_ExternalData_1[[#This Row],[Item_key]],GDList,Table_ExternalData_1[[#Headers],[29]])</f>
        <v>0</v>
      </c>
      <c r="AI233" s="7">
        <f>SUMIFS(GQList,GIList,Table_ExternalData_1[[#This Row],[Item_key]],GDList,Table_ExternalData_1[[#Headers],[30]])</f>
        <v>0</v>
      </c>
      <c r="AJ233" s="7">
        <f>SUMIFS(GQList,GIList,Table_ExternalData_1[[#This Row],[Item_key]],GDList,Table_ExternalData_1[[#Headers],[31]])</f>
        <v>0</v>
      </c>
      <c r="AK233" s="7">
        <f>SUM(Table_ExternalData_1[[#This Row],[1]:[31]])</f>
        <v>400</v>
      </c>
    </row>
    <row r="234" spans="1:37" hidden="1">
      <c r="A234" s="3" t="s">
        <v>848</v>
      </c>
      <c r="B234" s="3" t="s">
        <v>467</v>
      </c>
      <c r="C234" s="3" t="s">
        <v>884</v>
      </c>
      <c r="D234" s="3" t="s">
        <v>885</v>
      </c>
      <c r="E234" s="6" t="s">
        <v>1662</v>
      </c>
      <c r="F234" s="7">
        <f>SUMIFS(GQList,GIList,Table_ExternalData_1[[#This Row],[Item_key]],GDList,Table_ExternalData_1[[#Headers],[1]])</f>
        <v>0</v>
      </c>
      <c r="G234" s="7">
        <f>SUMIFS(GQList,GIList,Table_ExternalData_1[[#This Row],[Item_key]],GDList,Table_ExternalData_1[[#Headers],[2]])</f>
        <v>0</v>
      </c>
      <c r="H234" s="7">
        <f>SUMIFS(GQList,GIList,Table_ExternalData_1[[#This Row],[Item_key]],GDList,Table_ExternalData_1[[#Headers],[3]])</f>
        <v>0</v>
      </c>
      <c r="I234" s="7">
        <f>SUMIFS(GQList,GIList,Table_ExternalData_1[[#This Row],[Item_key]],GDList,Table_ExternalData_1[[#Headers],[4]])</f>
        <v>0</v>
      </c>
      <c r="J234" s="7">
        <f>SUMIFS(GQList,GIList,Table_ExternalData_1[[#This Row],[Item_key]],GDList,Table_ExternalData_1[[#Headers],[5]])</f>
        <v>0</v>
      </c>
      <c r="K234" s="7">
        <f>SUMIFS(GQList,GIList,Table_ExternalData_1[[#This Row],[Item_key]],GDList,Table_ExternalData_1[[#Headers],[6]])</f>
        <v>0</v>
      </c>
      <c r="L234" s="7">
        <f>SUMIFS(GQList,GIList,Table_ExternalData_1[[#This Row],[Item_key]],GDList,Table_ExternalData_1[[#Headers],[7]])</f>
        <v>0</v>
      </c>
      <c r="M234" s="7">
        <f>SUMIFS(GQList,GIList,Table_ExternalData_1[[#This Row],[Item_key]],GDList,Table_ExternalData_1[[#Headers],[8]])</f>
        <v>0</v>
      </c>
      <c r="N234" s="7">
        <f>SUMIFS(GQList,GIList,Table_ExternalData_1[[#This Row],[Item_key]],GDList,Table_ExternalData_1[[#Headers],[9]])</f>
        <v>0</v>
      </c>
      <c r="O234" s="7">
        <f>SUMIFS(GQList,GIList,Table_ExternalData_1[[#This Row],[Item_key]],GDList,Table_ExternalData_1[[#Headers],[10]])</f>
        <v>0</v>
      </c>
      <c r="P234" s="7">
        <f>SUMIFS(GQList,GIList,Table_ExternalData_1[[#This Row],[Item_key]],GDList,Table_ExternalData_1[[#Headers],[11]])</f>
        <v>0</v>
      </c>
      <c r="Q234" s="7">
        <f>SUMIFS(GQList,GIList,Table_ExternalData_1[[#This Row],[Item_key]],GDList,Table_ExternalData_1[[#Headers],[12]])</f>
        <v>0</v>
      </c>
      <c r="R234" s="7">
        <f>SUMIFS(GQList,GIList,Table_ExternalData_1[[#This Row],[Item_key]],GDList,Table_ExternalData_1[[#Headers],[13]])</f>
        <v>0</v>
      </c>
      <c r="S234" s="7">
        <f>SUMIFS(GQList,GIList,Table_ExternalData_1[[#This Row],[Item_key]],GDList,Table_ExternalData_1[[#Headers],[14]])</f>
        <v>0</v>
      </c>
      <c r="T234" s="7">
        <f>SUMIFS(GQList,GIList,Table_ExternalData_1[[#This Row],[Item_key]],GDList,Table_ExternalData_1[[#Headers],[15]])</f>
        <v>0</v>
      </c>
      <c r="U234" s="7">
        <f>SUMIFS(GQList,GIList,Table_ExternalData_1[[#This Row],[Item_key]],GDList,Table_ExternalData_1[[#Headers],[16]])</f>
        <v>0</v>
      </c>
      <c r="V234" s="7">
        <f>SUMIFS(GQList,GIList,Table_ExternalData_1[[#This Row],[Item_key]],GDList,Table_ExternalData_1[[#Headers],[17]])</f>
        <v>0</v>
      </c>
      <c r="W234" s="7">
        <f>SUMIFS(GQList,GIList,Table_ExternalData_1[[#This Row],[Item_key]],GDList,Table_ExternalData_1[[#Headers],[18]])</f>
        <v>0</v>
      </c>
      <c r="X234" s="7">
        <f>SUMIFS(GQList,GIList,Table_ExternalData_1[[#This Row],[Item_key]],GDList,Table_ExternalData_1[[#Headers],[19]])</f>
        <v>0</v>
      </c>
      <c r="Y234" s="7">
        <f>SUMIFS(GQList,GIList,Table_ExternalData_1[[#This Row],[Item_key]],GDList,Table_ExternalData_1[[#Headers],[20]])</f>
        <v>235</v>
      </c>
      <c r="Z234" s="7">
        <f>SUMIFS(GQList,GIList,Table_ExternalData_1[[#This Row],[Item_key]],GDList,Table_ExternalData_1[[#Headers],[21]])</f>
        <v>0</v>
      </c>
      <c r="AA234" s="7">
        <f>SUMIFS(GQList,GIList,Table_ExternalData_1[[#This Row],[Item_key]],GDList,Table_ExternalData_1[[#Headers],[22]])</f>
        <v>0</v>
      </c>
      <c r="AB234" s="7">
        <f>SUMIFS(GQList,GIList,Table_ExternalData_1[[#This Row],[Item_key]],GDList,Table_ExternalData_1[[#Headers],[23]])</f>
        <v>0</v>
      </c>
      <c r="AC234" s="7">
        <f>SUMIFS(GQList,GIList,Table_ExternalData_1[[#This Row],[Item_key]],GDList,Table_ExternalData_1[[#Headers],[24]])</f>
        <v>0</v>
      </c>
      <c r="AD234" s="7">
        <f>SUMIFS(GQList,GIList,Table_ExternalData_1[[#This Row],[Item_key]],GDList,Table_ExternalData_1[[#Headers],[25]])</f>
        <v>0</v>
      </c>
      <c r="AE234" s="7">
        <f>SUMIFS(GQList,GIList,Table_ExternalData_1[[#This Row],[Item_key]],GDList,Table_ExternalData_1[[#Headers],[26]])</f>
        <v>0</v>
      </c>
      <c r="AF234" s="7">
        <f>SUMIFS(GQList,GIList,Table_ExternalData_1[[#This Row],[Item_key]],GDList,Table_ExternalData_1[[#Headers],[27]])</f>
        <v>0</v>
      </c>
      <c r="AG234" s="7">
        <f>SUMIFS(GQList,GIList,Table_ExternalData_1[[#This Row],[Item_key]],GDList,Table_ExternalData_1[[#Headers],[28]])</f>
        <v>0</v>
      </c>
      <c r="AH234" s="7">
        <f>SUMIFS(GQList,GIList,Table_ExternalData_1[[#This Row],[Item_key]],GDList,Table_ExternalData_1[[#Headers],[29]])</f>
        <v>0</v>
      </c>
      <c r="AI234" s="7">
        <f>SUMIFS(GQList,GIList,Table_ExternalData_1[[#This Row],[Item_key]],GDList,Table_ExternalData_1[[#Headers],[30]])</f>
        <v>0</v>
      </c>
      <c r="AJ234" s="7">
        <f>SUMIFS(GQList,GIList,Table_ExternalData_1[[#This Row],[Item_key]],GDList,Table_ExternalData_1[[#Headers],[31]])</f>
        <v>0</v>
      </c>
      <c r="AK234" s="7">
        <f>SUM(Table_ExternalData_1[[#This Row],[1]:[31]])</f>
        <v>235</v>
      </c>
    </row>
    <row r="235" spans="1:37" ht="24" hidden="1">
      <c r="A235" s="3" t="s">
        <v>886</v>
      </c>
      <c r="B235" s="3" t="s">
        <v>309</v>
      </c>
      <c r="C235" s="3" t="s">
        <v>887</v>
      </c>
      <c r="D235" s="3" t="s">
        <v>888</v>
      </c>
      <c r="E235" s="6" t="s">
        <v>1662</v>
      </c>
      <c r="F235" s="7">
        <f>SUMIFS(GQList,GIList,Table_ExternalData_1[[#This Row],[Item_key]],GDList,Table_ExternalData_1[[#Headers],[1]])</f>
        <v>0</v>
      </c>
      <c r="G235" s="7">
        <f>SUMIFS(GQList,GIList,Table_ExternalData_1[[#This Row],[Item_key]],GDList,Table_ExternalData_1[[#Headers],[2]])</f>
        <v>0</v>
      </c>
      <c r="H235" s="7">
        <f>SUMIFS(GQList,GIList,Table_ExternalData_1[[#This Row],[Item_key]],GDList,Table_ExternalData_1[[#Headers],[3]])</f>
        <v>0</v>
      </c>
      <c r="I235" s="7">
        <f>SUMIFS(GQList,GIList,Table_ExternalData_1[[#This Row],[Item_key]],GDList,Table_ExternalData_1[[#Headers],[4]])</f>
        <v>0</v>
      </c>
      <c r="J235" s="7">
        <f>SUMIFS(GQList,GIList,Table_ExternalData_1[[#This Row],[Item_key]],GDList,Table_ExternalData_1[[#Headers],[5]])</f>
        <v>0</v>
      </c>
      <c r="K235" s="7">
        <f>SUMIFS(GQList,GIList,Table_ExternalData_1[[#This Row],[Item_key]],GDList,Table_ExternalData_1[[#Headers],[6]])</f>
        <v>0</v>
      </c>
      <c r="L235" s="7">
        <f>SUMIFS(GQList,GIList,Table_ExternalData_1[[#This Row],[Item_key]],GDList,Table_ExternalData_1[[#Headers],[7]])</f>
        <v>0</v>
      </c>
      <c r="M235" s="7">
        <f>SUMIFS(GQList,GIList,Table_ExternalData_1[[#This Row],[Item_key]],GDList,Table_ExternalData_1[[#Headers],[8]])</f>
        <v>0</v>
      </c>
      <c r="N235" s="7">
        <f>SUMIFS(GQList,GIList,Table_ExternalData_1[[#This Row],[Item_key]],GDList,Table_ExternalData_1[[#Headers],[9]])</f>
        <v>0</v>
      </c>
      <c r="O235" s="7">
        <f>SUMIFS(GQList,GIList,Table_ExternalData_1[[#This Row],[Item_key]],GDList,Table_ExternalData_1[[#Headers],[10]])</f>
        <v>0</v>
      </c>
      <c r="P235" s="7">
        <f>SUMIFS(GQList,GIList,Table_ExternalData_1[[#This Row],[Item_key]],GDList,Table_ExternalData_1[[#Headers],[11]])</f>
        <v>500</v>
      </c>
      <c r="Q235" s="7">
        <f>SUMIFS(GQList,GIList,Table_ExternalData_1[[#This Row],[Item_key]],GDList,Table_ExternalData_1[[#Headers],[12]])</f>
        <v>0</v>
      </c>
      <c r="R235" s="7">
        <f>SUMIFS(GQList,GIList,Table_ExternalData_1[[#This Row],[Item_key]],GDList,Table_ExternalData_1[[#Headers],[13]])</f>
        <v>0</v>
      </c>
      <c r="S235" s="7">
        <f>SUMIFS(GQList,GIList,Table_ExternalData_1[[#This Row],[Item_key]],GDList,Table_ExternalData_1[[#Headers],[14]])</f>
        <v>0</v>
      </c>
      <c r="T235" s="7">
        <f>SUMIFS(GQList,GIList,Table_ExternalData_1[[#This Row],[Item_key]],GDList,Table_ExternalData_1[[#Headers],[15]])</f>
        <v>0</v>
      </c>
      <c r="U235" s="7">
        <f>SUMIFS(GQList,GIList,Table_ExternalData_1[[#This Row],[Item_key]],GDList,Table_ExternalData_1[[#Headers],[16]])</f>
        <v>0</v>
      </c>
      <c r="V235" s="7">
        <f>SUMIFS(GQList,GIList,Table_ExternalData_1[[#This Row],[Item_key]],GDList,Table_ExternalData_1[[#Headers],[17]])</f>
        <v>0</v>
      </c>
      <c r="W235" s="7">
        <f>SUMIFS(GQList,GIList,Table_ExternalData_1[[#This Row],[Item_key]],GDList,Table_ExternalData_1[[#Headers],[18]])</f>
        <v>0</v>
      </c>
      <c r="X235" s="7">
        <f>SUMIFS(GQList,GIList,Table_ExternalData_1[[#This Row],[Item_key]],GDList,Table_ExternalData_1[[#Headers],[19]])</f>
        <v>0</v>
      </c>
      <c r="Y235" s="7">
        <f>SUMIFS(GQList,GIList,Table_ExternalData_1[[#This Row],[Item_key]],GDList,Table_ExternalData_1[[#Headers],[20]])</f>
        <v>650</v>
      </c>
      <c r="Z235" s="7">
        <f>SUMIFS(GQList,GIList,Table_ExternalData_1[[#This Row],[Item_key]],GDList,Table_ExternalData_1[[#Headers],[21]])</f>
        <v>0</v>
      </c>
      <c r="AA235" s="7">
        <f>SUMIFS(GQList,GIList,Table_ExternalData_1[[#This Row],[Item_key]],GDList,Table_ExternalData_1[[#Headers],[22]])</f>
        <v>730</v>
      </c>
      <c r="AB235" s="7">
        <f>SUMIFS(GQList,GIList,Table_ExternalData_1[[#This Row],[Item_key]],GDList,Table_ExternalData_1[[#Headers],[23]])</f>
        <v>0</v>
      </c>
      <c r="AC235" s="7">
        <f>SUMIFS(GQList,GIList,Table_ExternalData_1[[#This Row],[Item_key]],GDList,Table_ExternalData_1[[#Headers],[24]])</f>
        <v>0</v>
      </c>
      <c r="AD235" s="7">
        <f>SUMIFS(GQList,GIList,Table_ExternalData_1[[#This Row],[Item_key]],GDList,Table_ExternalData_1[[#Headers],[25]])</f>
        <v>0</v>
      </c>
      <c r="AE235" s="7">
        <f>SUMIFS(GQList,GIList,Table_ExternalData_1[[#This Row],[Item_key]],GDList,Table_ExternalData_1[[#Headers],[26]])</f>
        <v>500</v>
      </c>
      <c r="AF235" s="7">
        <f>SUMIFS(GQList,GIList,Table_ExternalData_1[[#This Row],[Item_key]],GDList,Table_ExternalData_1[[#Headers],[27]])</f>
        <v>500</v>
      </c>
      <c r="AG235" s="7">
        <f>SUMIFS(GQList,GIList,Table_ExternalData_1[[#This Row],[Item_key]],GDList,Table_ExternalData_1[[#Headers],[28]])</f>
        <v>0</v>
      </c>
      <c r="AH235" s="7">
        <f>SUMIFS(GQList,GIList,Table_ExternalData_1[[#This Row],[Item_key]],GDList,Table_ExternalData_1[[#Headers],[29]])</f>
        <v>0</v>
      </c>
      <c r="AI235" s="7">
        <f>SUMIFS(GQList,GIList,Table_ExternalData_1[[#This Row],[Item_key]],GDList,Table_ExternalData_1[[#Headers],[30]])</f>
        <v>650</v>
      </c>
      <c r="AJ235" s="7">
        <f>SUMIFS(GQList,GIList,Table_ExternalData_1[[#This Row],[Item_key]],GDList,Table_ExternalData_1[[#Headers],[31]])</f>
        <v>550</v>
      </c>
      <c r="AK235" s="7">
        <f>SUM(Table_ExternalData_1[[#This Row],[1]:[31]])</f>
        <v>4080</v>
      </c>
    </row>
    <row r="236" spans="1:37" ht="36" hidden="1">
      <c r="A236" s="3" t="s">
        <v>1698</v>
      </c>
      <c r="B236" s="3" t="s">
        <v>287</v>
      </c>
      <c r="C236" s="3" t="s">
        <v>1612</v>
      </c>
      <c r="D236" s="3" t="s">
        <v>1613</v>
      </c>
      <c r="E236" s="6" t="s">
        <v>1662</v>
      </c>
      <c r="F236" s="7">
        <f>SUMIFS(GQList,GIList,Table_ExternalData_1[[#This Row],[Item_key]],GDList,Table_ExternalData_1[[#Headers],[1]])</f>
        <v>0</v>
      </c>
      <c r="G236" s="7">
        <f>SUMIFS(GQList,GIList,Table_ExternalData_1[[#This Row],[Item_key]],GDList,Table_ExternalData_1[[#Headers],[2]])</f>
        <v>0</v>
      </c>
      <c r="H236" s="7">
        <f>SUMIFS(GQList,GIList,Table_ExternalData_1[[#This Row],[Item_key]],GDList,Table_ExternalData_1[[#Headers],[3]])</f>
        <v>0</v>
      </c>
      <c r="I236" s="7">
        <f>SUMIFS(GQList,GIList,Table_ExternalData_1[[#This Row],[Item_key]],GDList,Table_ExternalData_1[[#Headers],[4]])</f>
        <v>0</v>
      </c>
      <c r="J236" s="7">
        <f>SUMIFS(GQList,GIList,Table_ExternalData_1[[#This Row],[Item_key]],GDList,Table_ExternalData_1[[#Headers],[5]])</f>
        <v>0</v>
      </c>
      <c r="K236" s="7">
        <f>SUMIFS(GQList,GIList,Table_ExternalData_1[[#This Row],[Item_key]],GDList,Table_ExternalData_1[[#Headers],[6]])</f>
        <v>0</v>
      </c>
      <c r="L236" s="7">
        <f>SUMIFS(GQList,GIList,Table_ExternalData_1[[#This Row],[Item_key]],GDList,Table_ExternalData_1[[#Headers],[7]])</f>
        <v>0</v>
      </c>
      <c r="M236" s="7">
        <f>SUMIFS(GQList,GIList,Table_ExternalData_1[[#This Row],[Item_key]],GDList,Table_ExternalData_1[[#Headers],[8]])</f>
        <v>0</v>
      </c>
      <c r="N236" s="7">
        <f>SUMIFS(GQList,GIList,Table_ExternalData_1[[#This Row],[Item_key]],GDList,Table_ExternalData_1[[#Headers],[9]])</f>
        <v>0</v>
      </c>
      <c r="O236" s="7">
        <f>SUMIFS(GQList,GIList,Table_ExternalData_1[[#This Row],[Item_key]],GDList,Table_ExternalData_1[[#Headers],[10]])</f>
        <v>16000</v>
      </c>
      <c r="P236" s="7">
        <f>SUMIFS(GQList,GIList,Table_ExternalData_1[[#This Row],[Item_key]],GDList,Table_ExternalData_1[[#Headers],[11]])</f>
        <v>0</v>
      </c>
      <c r="Q236" s="7">
        <f>SUMIFS(GQList,GIList,Table_ExternalData_1[[#This Row],[Item_key]],GDList,Table_ExternalData_1[[#Headers],[12]])</f>
        <v>0</v>
      </c>
      <c r="R236" s="7">
        <f>SUMIFS(GQList,GIList,Table_ExternalData_1[[#This Row],[Item_key]],GDList,Table_ExternalData_1[[#Headers],[13]])</f>
        <v>0</v>
      </c>
      <c r="S236" s="7">
        <f>SUMIFS(GQList,GIList,Table_ExternalData_1[[#This Row],[Item_key]],GDList,Table_ExternalData_1[[#Headers],[14]])</f>
        <v>9000</v>
      </c>
      <c r="T236" s="7">
        <f>SUMIFS(GQList,GIList,Table_ExternalData_1[[#This Row],[Item_key]],GDList,Table_ExternalData_1[[#Headers],[15]])</f>
        <v>0</v>
      </c>
      <c r="U236" s="7">
        <f>SUMIFS(GQList,GIList,Table_ExternalData_1[[#This Row],[Item_key]],GDList,Table_ExternalData_1[[#Headers],[16]])</f>
        <v>1000</v>
      </c>
      <c r="V236" s="7">
        <f>SUMIFS(GQList,GIList,Table_ExternalData_1[[#This Row],[Item_key]],GDList,Table_ExternalData_1[[#Headers],[17]])</f>
        <v>2600</v>
      </c>
      <c r="W236" s="7">
        <f>SUMIFS(GQList,GIList,Table_ExternalData_1[[#This Row],[Item_key]],GDList,Table_ExternalData_1[[#Headers],[18]])</f>
        <v>0</v>
      </c>
      <c r="X236" s="7">
        <f>SUMIFS(GQList,GIList,Table_ExternalData_1[[#This Row],[Item_key]],GDList,Table_ExternalData_1[[#Headers],[19]])</f>
        <v>0</v>
      </c>
      <c r="Y236" s="7">
        <f>SUMIFS(GQList,GIList,Table_ExternalData_1[[#This Row],[Item_key]],GDList,Table_ExternalData_1[[#Headers],[20]])</f>
        <v>7700</v>
      </c>
      <c r="Z236" s="7">
        <f>SUMIFS(GQList,GIList,Table_ExternalData_1[[#This Row],[Item_key]],GDList,Table_ExternalData_1[[#Headers],[21]])</f>
        <v>7000</v>
      </c>
      <c r="AA236" s="7">
        <f>SUMIFS(GQList,GIList,Table_ExternalData_1[[#This Row],[Item_key]],GDList,Table_ExternalData_1[[#Headers],[22]])</f>
        <v>0</v>
      </c>
      <c r="AB236" s="7">
        <f>SUMIFS(GQList,GIList,Table_ExternalData_1[[#This Row],[Item_key]],GDList,Table_ExternalData_1[[#Headers],[23]])</f>
        <v>0</v>
      </c>
      <c r="AC236" s="7">
        <f>SUMIFS(GQList,GIList,Table_ExternalData_1[[#This Row],[Item_key]],GDList,Table_ExternalData_1[[#Headers],[24]])</f>
        <v>0</v>
      </c>
      <c r="AD236" s="7">
        <f>SUMIFS(GQList,GIList,Table_ExternalData_1[[#This Row],[Item_key]],GDList,Table_ExternalData_1[[#Headers],[25]])</f>
        <v>2700</v>
      </c>
      <c r="AE236" s="7">
        <f>SUMIFS(GQList,GIList,Table_ExternalData_1[[#This Row],[Item_key]],GDList,Table_ExternalData_1[[#Headers],[26]])</f>
        <v>0</v>
      </c>
      <c r="AF236" s="7">
        <f>SUMIFS(GQList,GIList,Table_ExternalData_1[[#This Row],[Item_key]],GDList,Table_ExternalData_1[[#Headers],[27]])</f>
        <v>0</v>
      </c>
      <c r="AG236" s="7">
        <f>SUMIFS(GQList,GIList,Table_ExternalData_1[[#This Row],[Item_key]],GDList,Table_ExternalData_1[[#Headers],[28]])</f>
        <v>0</v>
      </c>
      <c r="AH236" s="7">
        <f>SUMIFS(GQList,GIList,Table_ExternalData_1[[#This Row],[Item_key]],GDList,Table_ExternalData_1[[#Headers],[29]])</f>
        <v>0</v>
      </c>
      <c r="AI236" s="7">
        <f>SUMIFS(GQList,GIList,Table_ExternalData_1[[#This Row],[Item_key]],GDList,Table_ExternalData_1[[#Headers],[30]])</f>
        <v>0</v>
      </c>
      <c r="AJ236" s="7">
        <f>SUMIFS(GQList,GIList,Table_ExternalData_1[[#This Row],[Item_key]],GDList,Table_ExternalData_1[[#Headers],[31]])</f>
        <v>0</v>
      </c>
      <c r="AK236" s="7">
        <f>SUM(Table_ExternalData_1[[#This Row],[1]:[31]])</f>
        <v>46000</v>
      </c>
    </row>
    <row r="237" spans="1:37" ht="24" hidden="1">
      <c r="A237" s="3" t="s">
        <v>889</v>
      </c>
      <c r="B237" s="3" t="s">
        <v>182</v>
      </c>
      <c r="C237" s="3" t="s">
        <v>890</v>
      </c>
      <c r="D237" s="3" t="s">
        <v>891</v>
      </c>
      <c r="E237" s="6" t="s">
        <v>1662</v>
      </c>
      <c r="F237" s="7">
        <f>SUMIFS(GQList,GIList,Table_ExternalData_1[[#This Row],[Item_key]],GDList,Table_ExternalData_1[[#Headers],[1]])</f>
        <v>0</v>
      </c>
      <c r="G237" s="7">
        <f>SUMIFS(GQList,GIList,Table_ExternalData_1[[#This Row],[Item_key]],GDList,Table_ExternalData_1[[#Headers],[2]])</f>
        <v>0</v>
      </c>
      <c r="H237" s="7">
        <f>SUMIFS(GQList,GIList,Table_ExternalData_1[[#This Row],[Item_key]],GDList,Table_ExternalData_1[[#Headers],[3]])</f>
        <v>0</v>
      </c>
      <c r="I237" s="7">
        <f>SUMIFS(GQList,GIList,Table_ExternalData_1[[#This Row],[Item_key]],GDList,Table_ExternalData_1[[#Headers],[4]])</f>
        <v>0</v>
      </c>
      <c r="J237" s="7">
        <f>SUMIFS(GQList,GIList,Table_ExternalData_1[[#This Row],[Item_key]],GDList,Table_ExternalData_1[[#Headers],[5]])</f>
        <v>50</v>
      </c>
      <c r="K237" s="7">
        <f>SUMIFS(GQList,GIList,Table_ExternalData_1[[#This Row],[Item_key]],GDList,Table_ExternalData_1[[#Headers],[6]])</f>
        <v>0</v>
      </c>
      <c r="L237" s="7">
        <f>SUMIFS(GQList,GIList,Table_ExternalData_1[[#This Row],[Item_key]],GDList,Table_ExternalData_1[[#Headers],[7]])</f>
        <v>0</v>
      </c>
      <c r="M237" s="7">
        <f>SUMIFS(GQList,GIList,Table_ExternalData_1[[#This Row],[Item_key]],GDList,Table_ExternalData_1[[#Headers],[8]])</f>
        <v>0</v>
      </c>
      <c r="N237" s="7">
        <f>SUMIFS(GQList,GIList,Table_ExternalData_1[[#This Row],[Item_key]],GDList,Table_ExternalData_1[[#Headers],[9]])</f>
        <v>700</v>
      </c>
      <c r="O237" s="7">
        <f>SUMIFS(GQList,GIList,Table_ExternalData_1[[#This Row],[Item_key]],GDList,Table_ExternalData_1[[#Headers],[10]])</f>
        <v>0</v>
      </c>
      <c r="P237" s="7">
        <f>SUMIFS(GQList,GIList,Table_ExternalData_1[[#This Row],[Item_key]],GDList,Table_ExternalData_1[[#Headers],[11]])</f>
        <v>0</v>
      </c>
      <c r="Q237" s="7">
        <f>SUMIFS(GQList,GIList,Table_ExternalData_1[[#This Row],[Item_key]],GDList,Table_ExternalData_1[[#Headers],[12]])</f>
        <v>0</v>
      </c>
      <c r="R237" s="7">
        <f>SUMIFS(GQList,GIList,Table_ExternalData_1[[#This Row],[Item_key]],GDList,Table_ExternalData_1[[#Headers],[13]])</f>
        <v>0</v>
      </c>
      <c r="S237" s="7">
        <f>SUMIFS(GQList,GIList,Table_ExternalData_1[[#This Row],[Item_key]],GDList,Table_ExternalData_1[[#Headers],[14]])</f>
        <v>0</v>
      </c>
      <c r="T237" s="7">
        <f>SUMIFS(GQList,GIList,Table_ExternalData_1[[#This Row],[Item_key]],GDList,Table_ExternalData_1[[#Headers],[15]])</f>
        <v>0</v>
      </c>
      <c r="U237" s="7">
        <f>SUMIFS(GQList,GIList,Table_ExternalData_1[[#This Row],[Item_key]],GDList,Table_ExternalData_1[[#Headers],[16]])</f>
        <v>0</v>
      </c>
      <c r="V237" s="7">
        <f>SUMIFS(GQList,GIList,Table_ExternalData_1[[#This Row],[Item_key]],GDList,Table_ExternalData_1[[#Headers],[17]])</f>
        <v>400</v>
      </c>
      <c r="W237" s="7">
        <f>SUMIFS(GQList,GIList,Table_ExternalData_1[[#This Row],[Item_key]],GDList,Table_ExternalData_1[[#Headers],[18]])</f>
        <v>0</v>
      </c>
      <c r="X237" s="7">
        <f>SUMIFS(GQList,GIList,Table_ExternalData_1[[#This Row],[Item_key]],GDList,Table_ExternalData_1[[#Headers],[19]])</f>
        <v>1000</v>
      </c>
      <c r="Y237" s="7">
        <f>SUMIFS(GQList,GIList,Table_ExternalData_1[[#This Row],[Item_key]],GDList,Table_ExternalData_1[[#Headers],[20]])</f>
        <v>0</v>
      </c>
      <c r="Z237" s="7">
        <f>SUMIFS(GQList,GIList,Table_ExternalData_1[[#This Row],[Item_key]],GDList,Table_ExternalData_1[[#Headers],[21]])</f>
        <v>0</v>
      </c>
      <c r="AA237" s="7">
        <f>SUMIFS(GQList,GIList,Table_ExternalData_1[[#This Row],[Item_key]],GDList,Table_ExternalData_1[[#Headers],[22]])</f>
        <v>0</v>
      </c>
      <c r="AB237" s="7">
        <f>SUMIFS(GQList,GIList,Table_ExternalData_1[[#This Row],[Item_key]],GDList,Table_ExternalData_1[[#Headers],[23]])</f>
        <v>0</v>
      </c>
      <c r="AC237" s="7">
        <f>SUMIFS(GQList,GIList,Table_ExternalData_1[[#This Row],[Item_key]],GDList,Table_ExternalData_1[[#Headers],[24]])</f>
        <v>0</v>
      </c>
      <c r="AD237" s="7">
        <f>SUMIFS(GQList,GIList,Table_ExternalData_1[[#This Row],[Item_key]],GDList,Table_ExternalData_1[[#Headers],[25]])</f>
        <v>500</v>
      </c>
      <c r="AE237" s="7">
        <f>SUMIFS(GQList,GIList,Table_ExternalData_1[[#This Row],[Item_key]],GDList,Table_ExternalData_1[[#Headers],[26]])</f>
        <v>1000</v>
      </c>
      <c r="AF237" s="7">
        <f>SUMIFS(GQList,GIList,Table_ExternalData_1[[#This Row],[Item_key]],GDList,Table_ExternalData_1[[#Headers],[27]])</f>
        <v>0</v>
      </c>
      <c r="AG237" s="7">
        <f>SUMIFS(GQList,GIList,Table_ExternalData_1[[#This Row],[Item_key]],GDList,Table_ExternalData_1[[#Headers],[28]])</f>
        <v>0</v>
      </c>
      <c r="AH237" s="7">
        <f>SUMIFS(GQList,GIList,Table_ExternalData_1[[#This Row],[Item_key]],GDList,Table_ExternalData_1[[#Headers],[29]])</f>
        <v>0</v>
      </c>
      <c r="AI237" s="7">
        <f>SUMIFS(GQList,GIList,Table_ExternalData_1[[#This Row],[Item_key]],GDList,Table_ExternalData_1[[#Headers],[30]])</f>
        <v>1060</v>
      </c>
      <c r="AJ237" s="7">
        <f>SUMIFS(GQList,GIList,Table_ExternalData_1[[#This Row],[Item_key]],GDList,Table_ExternalData_1[[#Headers],[31]])</f>
        <v>0</v>
      </c>
      <c r="AK237" s="7">
        <f>SUM(Table_ExternalData_1[[#This Row],[1]:[31]])</f>
        <v>4710</v>
      </c>
    </row>
    <row r="238" spans="1:37" hidden="1">
      <c r="A238" s="3" t="s">
        <v>892</v>
      </c>
      <c r="B238" s="3" t="s">
        <v>461</v>
      </c>
      <c r="C238" s="3" t="s">
        <v>893</v>
      </c>
      <c r="D238" s="3" t="s">
        <v>894</v>
      </c>
      <c r="E238" s="6" t="s">
        <v>1662</v>
      </c>
      <c r="F238" s="7">
        <f>SUMIFS(GQList,GIList,Table_ExternalData_1[[#This Row],[Item_key]],GDList,Table_ExternalData_1[[#Headers],[1]])</f>
        <v>0</v>
      </c>
      <c r="G238" s="7">
        <f>SUMIFS(GQList,GIList,Table_ExternalData_1[[#This Row],[Item_key]],GDList,Table_ExternalData_1[[#Headers],[2]])</f>
        <v>0</v>
      </c>
      <c r="H238" s="7">
        <f>SUMIFS(GQList,GIList,Table_ExternalData_1[[#This Row],[Item_key]],GDList,Table_ExternalData_1[[#Headers],[3]])</f>
        <v>0</v>
      </c>
      <c r="I238" s="7">
        <f>SUMIFS(GQList,GIList,Table_ExternalData_1[[#This Row],[Item_key]],GDList,Table_ExternalData_1[[#Headers],[4]])</f>
        <v>0</v>
      </c>
      <c r="J238" s="7">
        <f>SUMIFS(GQList,GIList,Table_ExternalData_1[[#This Row],[Item_key]],GDList,Table_ExternalData_1[[#Headers],[5]])</f>
        <v>0</v>
      </c>
      <c r="K238" s="7">
        <f>SUMIFS(GQList,GIList,Table_ExternalData_1[[#This Row],[Item_key]],GDList,Table_ExternalData_1[[#Headers],[6]])</f>
        <v>0</v>
      </c>
      <c r="L238" s="7">
        <f>SUMIFS(GQList,GIList,Table_ExternalData_1[[#This Row],[Item_key]],GDList,Table_ExternalData_1[[#Headers],[7]])</f>
        <v>0</v>
      </c>
      <c r="M238" s="7">
        <f>SUMIFS(GQList,GIList,Table_ExternalData_1[[#This Row],[Item_key]],GDList,Table_ExternalData_1[[#Headers],[8]])</f>
        <v>0</v>
      </c>
      <c r="N238" s="7">
        <f>SUMIFS(GQList,GIList,Table_ExternalData_1[[#This Row],[Item_key]],GDList,Table_ExternalData_1[[#Headers],[9]])</f>
        <v>0</v>
      </c>
      <c r="O238" s="7">
        <f>SUMIFS(GQList,GIList,Table_ExternalData_1[[#This Row],[Item_key]],GDList,Table_ExternalData_1[[#Headers],[10]])</f>
        <v>0</v>
      </c>
      <c r="P238" s="7">
        <f>SUMIFS(GQList,GIList,Table_ExternalData_1[[#This Row],[Item_key]],GDList,Table_ExternalData_1[[#Headers],[11]])</f>
        <v>0</v>
      </c>
      <c r="Q238" s="7">
        <f>SUMIFS(GQList,GIList,Table_ExternalData_1[[#This Row],[Item_key]],GDList,Table_ExternalData_1[[#Headers],[12]])</f>
        <v>0</v>
      </c>
      <c r="R238" s="7">
        <f>SUMIFS(GQList,GIList,Table_ExternalData_1[[#This Row],[Item_key]],GDList,Table_ExternalData_1[[#Headers],[13]])</f>
        <v>0</v>
      </c>
      <c r="S238" s="7">
        <f>SUMIFS(GQList,GIList,Table_ExternalData_1[[#This Row],[Item_key]],GDList,Table_ExternalData_1[[#Headers],[14]])</f>
        <v>0</v>
      </c>
      <c r="T238" s="7">
        <f>SUMIFS(GQList,GIList,Table_ExternalData_1[[#This Row],[Item_key]],GDList,Table_ExternalData_1[[#Headers],[15]])</f>
        <v>0</v>
      </c>
      <c r="U238" s="7">
        <f>SUMIFS(GQList,GIList,Table_ExternalData_1[[#This Row],[Item_key]],GDList,Table_ExternalData_1[[#Headers],[16]])</f>
        <v>0</v>
      </c>
      <c r="V238" s="7">
        <f>SUMIFS(GQList,GIList,Table_ExternalData_1[[#This Row],[Item_key]],GDList,Table_ExternalData_1[[#Headers],[17]])</f>
        <v>0</v>
      </c>
      <c r="W238" s="7">
        <f>SUMIFS(GQList,GIList,Table_ExternalData_1[[#This Row],[Item_key]],GDList,Table_ExternalData_1[[#Headers],[18]])</f>
        <v>0</v>
      </c>
      <c r="X238" s="7">
        <f>SUMIFS(GQList,GIList,Table_ExternalData_1[[#This Row],[Item_key]],GDList,Table_ExternalData_1[[#Headers],[19]])</f>
        <v>0</v>
      </c>
      <c r="Y238" s="7">
        <f>SUMIFS(GQList,GIList,Table_ExternalData_1[[#This Row],[Item_key]],GDList,Table_ExternalData_1[[#Headers],[20]])</f>
        <v>105</v>
      </c>
      <c r="Z238" s="7">
        <f>SUMIFS(GQList,GIList,Table_ExternalData_1[[#This Row],[Item_key]],GDList,Table_ExternalData_1[[#Headers],[21]])</f>
        <v>0</v>
      </c>
      <c r="AA238" s="7">
        <f>SUMIFS(GQList,GIList,Table_ExternalData_1[[#This Row],[Item_key]],GDList,Table_ExternalData_1[[#Headers],[22]])</f>
        <v>0</v>
      </c>
      <c r="AB238" s="7">
        <f>SUMIFS(GQList,GIList,Table_ExternalData_1[[#This Row],[Item_key]],GDList,Table_ExternalData_1[[#Headers],[23]])</f>
        <v>0</v>
      </c>
      <c r="AC238" s="7">
        <f>SUMIFS(GQList,GIList,Table_ExternalData_1[[#This Row],[Item_key]],GDList,Table_ExternalData_1[[#Headers],[24]])</f>
        <v>0</v>
      </c>
      <c r="AD238" s="7">
        <f>SUMIFS(GQList,GIList,Table_ExternalData_1[[#This Row],[Item_key]],GDList,Table_ExternalData_1[[#Headers],[25]])</f>
        <v>0</v>
      </c>
      <c r="AE238" s="7">
        <f>SUMIFS(GQList,GIList,Table_ExternalData_1[[#This Row],[Item_key]],GDList,Table_ExternalData_1[[#Headers],[26]])</f>
        <v>0</v>
      </c>
      <c r="AF238" s="7">
        <f>SUMIFS(GQList,GIList,Table_ExternalData_1[[#This Row],[Item_key]],GDList,Table_ExternalData_1[[#Headers],[27]])</f>
        <v>0</v>
      </c>
      <c r="AG238" s="7">
        <f>SUMIFS(GQList,GIList,Table_ExternalData_1[[#This Row],[Item_key]],GDList,Table_ExternalData_1[[#Headers],[28]])</f>
        <v>0</v>
      </c>
      <c r="AH238" s="7">
        <f>SUMIFS(GQList,GIList,Table_ExternalData_1[[#This Row],[Item_key]],GDList,Table_ExternalData_1[[#Headers],[29]])</f>
        <v>0</v>
      </c>
      <c r="AI238" s="7">
        <f>SUMIFS(GQList,GIList,Table_ExternalData_1[[#This Row],[Item_key]],GDList,Table_ExternalData_1[[#Headers],[30]])</f>
        <v>80</v>
      </c>
      <c r="AJ238" s="7">
        <f>SUMIFS(GQList,GIList,Table_ExternalData_1[[#This Row],[Item_key]],GDList,Table_ExternalData_1[[#Headers],[31]])</f>
        <v>50</v>
      </c>
      <c r="AK238" s="7">
        <f>SUM(Table_ExternalData_1[[#This Row],[1]:[31]])</f>
        <v>235</v>
      </c>
    </row>
    <row r="239" spans="1:37" hidden="1">
      <c r="A239" s="3" t="s">
        <v>892</v>
      </c>
      <c r="B239" s="3" t="s">
        <v>462</v>
      </c>
      <c r="C239" s="3" t="s">
        <v>895</v>
      </c>
      <c r="D239" s="3" t="s">
        <v>896</v>
      </c>
      <c r="E239" s="6" t="s">
        <v>1662</v>
      </c>
      <c r="F239" s="7">
        <f>SUMIFS(GQList,GIList,Table_ExternalData_1[[#This Row],[Item_key]],GDList,Table_ExternalData_1[[#Headers],[1]])</f>
        <v>0</v>
      </c>
      <c r="G239" s="7">
        <f>SUMIFS(GQList,GIList,Table_ExternalData_1[[#This Row],[Item_key]],GDList,Table_ExternalData_1[[#Headers],[2]])</f>
        <v>0</v>
      </c>
      <c r="H239" s="7">
        <f>SUMIFS(GQList,GIList,Table_ExternalData_1[[#This Row],[Item_key]],GDList,Table_ExternalData_1[[#Headers],[3]])</f>
        <v>0</v>
      </c>
      <c r="I239" s="7">
        <f>SUMIFS(GQList,GIList,Table_ExternalData_1[[#This Row],[Item_key]],GDList,Table_ExternalData_1[[#Headers],[4]])</f>
        <v>0</v>
      </c>
      <c r="J239" s="7">
        <f>SUMIFS(GQList,GIList,Table_ExternalData_1[[#This Row],[Item_key]],GDList,Table_ExternalData_1[[#Headers],[5]])</f>
        <v>0</v>
      </c>
      <c r="K239" s="7">
        <f>SUMIFS(GQList,GIList,Table_ExternalData_1[[#This Row],[Item_key]],GDList,Table_ExternalData_1[[#Headers],[6]])</f>
        <v>0</v>
      </c>
      <c r="L239" s="7">
        <f>SUMIFS(GQList,GIList,Table_ExternalData_1[[#This Row],[Item_key]],GDList,Table_ExternalData_1[[#Headers],[7]])</f>
        <v>0</v>
      </c>
      <c r="M239" s="7">
        <f>SUMIFS(GQList,GIList,Table_ExternalData_1[[#This Row],[Item_key]],GDList,Table_ExternalData_1[[#Headers],[8]])</f>
        <v>0</v>
      </c>
      <c r="N239" s="7">
        <f>SUMIFS(GQList,GIList,Table_ExternalData_1[[#This Row],[Item_key]],GDList,Table_ExternalData_1[[#Headers],[9]])</f>
        <v>0</v>
      </c>
      <c r="O239" s="7">
        <f>SUMIFS(GQList,GIList,Table_ExternalData_1[[#This Row],[Item_key]],GDList,Table_ExternalData_1[[#Headers],[10]])</f>
        <v>0</v>
      </c>
      <c r="P239" s="7">
        <f>SUMIFS(GQList,GIList,Table_ExternalData_1[[#This Row],[Item_key]],GDList,Table_ExternalData_1[[#Headers],[11]])</f>
        <v>0</v>
      </c>
      <c r="Q239" s="7">
        <f>SUMIFS(GQList,GIList,Table_ExternalData_1[[#This Row],[Item_key]],GDList,Table_ExternalData_1[[#Headers],[12]])</f>
        <v>0</v>
      </c>
      <c r="R239" s="7">
        <f>SUMIFS(GQList,GIList,Table_ExternalData_1[[#This Row],[Item_key]],GDList,Table_ExternalData_1[[#Headers],[13]])</f>
        <v>0</v>
      </c>
      <c r="S239" s="7">
        <f>SUMIFS(GQList,GIList,Table_ExternalData_1[[#This Row],[Item_key]],GDList,Table_ExternalData_1[[#Headers],[14]])</f>
        <v>0</v>
      </c>
      <c r="T239" s="7">
        <f>SUMIFS(GQList,GIList,Table_ExternalData_1[[#This Row],[Item_key]],GDList,Table_ExternalData_1[[#Headers],[15]])</f>
        <v>0</v>
      </c>
      <c r="U239" s="7">
        <f>SUMIFS(GQList,GIList,Table_ExternalData_1[[#This Row],[Item_key]],GDList,Table_ExternalData_1[[#Headers],[16]])</f>
        <v>0</v>
      </c>
      <c r="V239" s="7">
        <f>SUMIFS(GQList,GIList,Table_ExternalData_1[[#This Row],[Item_key]],GDList,Table_ExternalData_1[[#Headers],[17]])</f>
        <v>0</v>
      </c>
      <c r="W239" s="7">
        <f>SUMIFS(GQList,GIList,Table_ExternalData_1[[#This Row],[Item_key]],GDList,Table_ExternalData_1[[#Headers],[18]])</f>
        <v>0</v>
      </c>
      <c r="X239" s="7">
        <f>SUMIFS(GQList,GIList,Table_ExternalData_1[[#This Row],[Item_key]],GDList,Table_ExternalData_1[[#Headers],[19]])</f>
        <v>0</v>
      </c>
      <c r="Y239" s="7">
        <f>SUMIFS(GQList,GIList,Table_ExternalData_1[[#This Row],[Item_key]],GDList,Table_ExternalData_1[[#Headers],[20]])</f>
        <v>200</v>
      </c>
      <c r="Z239" s="7">
        <f>SUMIFS(GQList,GIList,Table_ExternalData_1[[#This Row],[Item_key]],GDList,Table_ExternalData_1[[#Headers],[21]])</f>
        <v>0</v>
      </c>
      <c r="AA239" s="7">
        <f>SUMIFS(GQList,GIList,Table_ExternalData_1[[#This Row],[Item_key]],GDList,Table_ExternalData_1[[#Headers],[22]])</f>
        <v>0</v>
      </c>
      <c r="AB239" s="7">
        <f>SUMIFS(GQList,GIList,Table_ExternalData_1[[#This Row],[Item_key]],GDList,Table_ExternalData_1[[#Headers],[23]])</f>
        <v>0</v>
      </c>
      <c r="AC239" s="7">
        <f>SUMIFS(GQList,GIList,Table_ExternalData_1[[#This Row],[Item_key]],GDList,Table_ExternalData_1[[#Headers],[24]])</f>
        <v>0</v>
      </c>
      <c r="AD239" s="7">
        <f>SUMIFS(GQList,GIList,Table_ExternalData_1[[#This Row],[Item_key]],GDList,Table_ExternalData_1[[#Headers],[25]])</f>
        <v>0</v>
      </c>
      <c r="AE239" s="7">
        <f>SUMIFS(GQList,GIList,Table_ExternalData_1[[#This Row],[Item_key]],GDList,Table_ExternalData_1[[#Headers],[26]])</f>
        <v>0</v>
      </c>
      <c r="AF239" s="7">
        <f>SUMIFS(GQList,GIList,Table_ExternalData_1[[#This Row],[Item_key]],GDList,Table_ExternalData_1[[#Headers],[27]])</f>
        <v>0</v>
      </c>
      <c r="AG239" s="7">
        <f>SUMIFS(GQList,GIList,Table_ExternalData_1[[#This Row],[Item_key]],GDList,Table_ExternalData_1[[#Headers],[28]])</f>
        <v>0</v>
      </c>
      <c r="AH239" s="7">
        <f>SUMIFS(GQList,GIList,Table_ExternalData_1[[#This Row],[Item_key]],GDList,Table_ExternalData_1[[#Headers],[29]])</f>
        <v>0</v>
      </c>
      <c r="AI239" s="7">
        <f>SUMIFS(GQList,GIList,Table_ExternalData_1[[#This Row],[Item_key]],GDList,Table_ExternalData_1[[#Headers],[30]])</f>
        <v>200</v>
      </c>
      <c r="AJ239" s="7">
        <f>SUMIFS(GQList,GIList,Table_ExternalData_1[[#This Row],[Item_key]],GDList,Table_ExternalData_1[[#Headers],[31]])</f>
        <v>110</v>
      </c>
      <c r="AK239" s="7">
        <f>SUM(Table_ExternalData_1[[#This Row],[1]:[31]])</f>
        <v>510</v>
      </c>
    </row>
    <row r="240" spans="1:37" hidden="1">
      <c r="A240" s="3" t="s">
        <v>892</v>
      </c>
      <c r="B240" s="3" t="s">
        <v>459</v>
      </c>
      <c r="C240" s="3" t="s">
        <v>897</v>
      </c>
      <c r="D240" s="3" t="s">
        <v>894</v>
      </c>
      <c r="E240" s="6" t="s">
        <v>1662</v>
      </c>
      <c r="F240" s="7">
        <f>SUMIFS(GQList,GIList,Table_ExternalData_1[[#This Row],[Item_key]],GDList,Table_ExternalData_1[[#Headers],[1]])</f>
        <v>0</v>
      </c>
      <c r="G240" s="7">
        <f>SUMIFS(GQList,GIList,Table_ExternalData_1[[#This Row],[Item_key]],GDList,Table_ExternalData_1[[#Headers],[2]])</f>
        <v>0</v>
      </c>
      <c r="H240" s="7">
        <f>SUMIFS(GQList,GIList,Table_ExternalData_1[[#This Row],[Item_key]],GDList,Table_ExternalData_1[[#Headers],[3]])</f>
        <v>0</v>
      </c>
      <c r="I240" s="7">
        <f>SUMIFS(GQList,GIList,Table_ExternalData_1[[#This Row],[Item_key]],GDList,Table_ExternalData_1[[#Headers],[4]])</f>
        <v>0</v>
      </c>
      <c r="J240" s="7">
        <f>SUMIFS(GQList,GIList,Table_ExternalData_1[[#This Row],[Item_key]],GDList,Table_ExternalData_1[[#Headers],[5]])</f>
        <v>0</v>
      </c>
      <c r="K240" s="7">
        <f>SUMIFS(GQList,GIList,Table_ExternalData_1[[#This Row],[Item_key]],GDList,Table_ExternalData_1[[#Headers],[6]])</f>
        <v>0</v>
      </c>
      <c r="L240" s="7">
        <f>SUMIFS(GQList,GIList,Table_ExternalData_1[[#This Row],[Item_key]],GDList,Table_ExternalData_1[[#Headers],[7]])</f>
        <v>0</v>
      </c>
      <c r="M240" s="7">
        <f>SUMIFS(GQList,GIList,Table_ExternalData_1[[#This Row],[Item_key]],GDList,Table_ExternalData_1[[#Headers],[8]])</f>
        <v>0</v>
      </c>
      <c r="N240" s="7">
        <f>SUMIFS(GQList,GIList,Table_ExternalData_1[[#This Row],[Item_key]],GDList,Table_ExternalData_1[[#Headers],[9]])</f>
        <v>0</v>
      </c>
      <c r="O240" s="7">
        <f>SUMIFS(GQList,GIList,Table_ExternalData_1[[#This Row],[Item_key]],GDList,Table_ExternalData_1[[#Headers],[10]])</f>
        <v>0</v>
      </c>
      <c r="P240" s="7">
        <f>SUMIFS(GQList,GIList,Table_ExternalData_1[[#This Row],[Item_key]],GDList,Table_ExternalData_1[[#Headers],[11]])</f>
        <v>0</v>
      </c>
      <c r="Q240" s="7">
        <f>SUMIFS(GQList,GIList,Table_ExternalData_1[[#This Row],[Item_key]],GDList,Table_ExternalData_1[[#Headers],[12]])</f>
        <v>0</v>
      </c>
      <c r="R240" s="7">
        <f>SUMIFS(GQList,GIList,Table_ExternalData_1[[#This Row],[Item_key]],GDList,Table_ExternalData_1[[#Headers],[13]])</f>
        <v>0</v>
      </c>
      <c r="S240" s="7">
        <f>SUMIFS(GQList,GIList,Table_ExternalData_1[[#This Row],[Item_key]],GDList,Table_ExternalData_1[[#Headers],[14]])</f>
        <v>0</v>
      </c>
      <c r="T240" s="7">
        <f>SUMIFS(GQList,GIList,Table_ExternalData_1[[#This Row],[Item_key]],GDList,Table_ExternalData_1[[#Headers],[15]])</f>
        <v>0</v>
      </c>
      <c r="U240" s="7">
        <f>SUMIFS(GQList,GIList,Table_ExternalData_1[[#This Row],[Item_key]],GDList,Table_ExternalData_1[[#Headers],[16]])</f>
        <v>0</v>
      </c>
      <c r="V240" s="7">
        <f>SUMIFS(GQList,GIList,Table_ExternalData_1[[#This Row],[Item_key]],GDList,Table_ExternalData_1[[#Headers],[17]])</f>
        <v>0</v>
      </c>
      <c r="W240" s="7">
        <f>SUMIFS(GQList,GIList,Table_ExternalData_1[[#This Row],[Item_key]],GDList,Table_ExternalData_1[[#Headers],[18]])</f>
        <v>0</v>
      </c>
      <c r="X240" s="7">
        <f>SUMIFS(GQList,GIList,Table_ExternalData_1[[#This Row],[Item_key]],GDList,Table_ExternalData_1[[#Headers],[19]])</f>
        <v>420</v>
      </c>
      <c r="Y240" s="7">
        <f>SUMIFS(GQList,GIList,Table_ExternalData_1[[#This Row],[Item_key]],GDList,Table_ExternalData_1[[#Headers],[20]])</f>
        <v>2258</v>
      </c>
      <c r="Z240" s="7">
        <f>SUMIFS(GQList,GIList,Table_ExternalData_1[[#This Row],[Item_key]],GDList,Table_ExternalData_1[[#Headers],[21]])</f>
        <v>295</v>
      </c>
      <c r="AA240" s="7">
        <f>SUMIFS(GQList,GIList,Table_ExternalData_1[[#This Row],[Item_key]],GDList,Table_ExternalData_1[[#Headers],[22]])</f>
        <v>0</v>
      </c>
      <c r="AB240" s="7">
        <f>SUMIFS(GQList,GIList,Table_ExternalData_1[[#This Row],[Item_key]],GDList,Table_ExternalData_1[[#Headers],[23]])</f>
        <v>40</v>
      </c>
      <c r="AC240" s="7">
        <f>SUMIFS(GQList,GIList,Table_ExternalData_1[[#This Row],[Item_key]],GDList,Table_ExternalData_1[[#Headers],[24]])</f>
        <v>100</v>
      </c>
      <c r="AD240" s="7">
        <f>SUMIFS(GQList,GIList,Table_ExternalData_1[[#This Row],[Item_key]],GDList,Table_ExternalData_1[[#Headers],[25]])</f>
        <v>230</v>
      </c>
      <c r="AE240" s="7">
        <f>SUMIFS(GQList,GIList,Table_ExternalData_1[[#This Row],[Item_key]],GDList,Table_ExternalData_1[[#Headers],[26]])</f>
        <v>260</v>
      </c>
      <c r="AF240" s="7">
        <f>SUMIFS(GQList,GIList,Table_ExternalData_1[[#This Row],[Item_key]],GDList,Table_ExternalData_1[[#Headers],[27]])</f>
        <v>230</v>
      </c>
      <c r="AG240" s="7">
        <f>SUMIFS(GQList,GIList,Table_ExternalData_1[[#This Row],[Item_key]],GDList,Table_ExternalData_1[[#Headers],[28]])</f>
        <v>220</v>
      </c>
      <c r="AH240" s="7">
        <f>SUMIFS(GQList,GIList,Table_ExternalData_1[[#This Row],[Item_key]],GDList,Table_ExternalData_1[[#Headers],[29]])</f>
        <v>0</v>
      </c>
      <c r="AI240" s="7">
        <f>SUMIFS(GQList,GIList,Table_ExternalData_1[[#This Row],[Item_key]],GDList,Table_ExternalData_1[[#Headers],[30]])</f>
        <v>230</v>
      </c>
      <c r="AJ240" s="7">
        <f>SUMIFS(GQList,GIList,Table_ExternalData_1[[#This Row],[Item_key]],GDList,Table_ExternalData_1[[#Headers],[31]])</f>
        <v>260</v>
      </c>
      <c r="AK240" s="7">
        <f>SUM(Table_ExternalData_1[[#This Row],[1]:[31]])</f>
        <v>4543</v>
      </c>
    </row>
    <row r="241" spans="1:37" hidden="1">
      <c r="A241" s="3" t="s">
        <v>892</v>
      </c>
      <c r="B241" s="3" t="s">
        <v>463</v>
      </c>
      <c r="C241" s="3" t="s">
        <v>898</v>
      </c>
      <c r="D241" s="3" t="s">
        <v>894</v>
      </c>
      <c r="E241" s="6" t="s">
        <v>1662</v>
      </c>
      <c r="F241" s="7">
        <f>SUMIFS(GQList,GIList,Table_ExternalData_1[[#This Row],[Item_key]],GDList,Table_ExternalData_1[[#Headers],[1]])</f>
        <v>0</v>
      </c>
      <c r="G241" s="7">
        <f>SUMIFS(GQList,GIList,Table_ExternalData_1[[#This Row],[Item_key]],GDList,Table_ExternalData_1[[#Headers],[2]])</f>
        <v>0</v>
      </c>
      <c r="H241" s="7">
        <f>SUMIFS(GQList,GIList,Table_ExternalData_1[[#This Row],[Item_key]],GDList,Table_ExternalData_1[[#Headers],[3]])</f>
        <v>0</v>
      </c>
      <c r="I241" s="7">
        <f>SUMIFS(GQList,GIList,Table_ExternalData_1[[#This Row],[Item_key]],GDList,Table_ExternalData_1[[#Headers],[4]])</f>
        <v>0</v>
      </c>
      <c r="J241" s="7">
        <f>SUMIFS(GQList,GIList,Table_ExternalData_1[[#This Row],[Item_key]],GDList,Table_ExternalData_1[[#Headers],[5]])</f>
        <v>0</v>
      </c>
      <c r="K241" s="7">
        <f>SUMIFS(GQList,GIList,Table_ExternalData_1[[#This Row],[Item_key]],GDList,Table_ExternalData_1[[#Headers],[6]])</f>
        <v>0</v>
      </c>
      <c r="L241" s="7">
        <f>SUMIFS(GQList,GIList,Table_ExternalData_1[[#This Row],[Item_key]],GDList,Table_ExternalData_1[[#Headers],[7]])</f>
        <v>0</v>
      </c>
      <c r="M241" s="7">
        <f>SUMIFS(GQList,GIList,Table_ExternalData_1[[#This Row],[Item_key]],GDList,Table_ExternalData_1[[#Headers],[8]])</f>
        <v>0</v>
      </c>
      <c r="N241" s="7">
        <f>SUMIFS(GQList,GIList,Table_ExternalData_1[[#This Row],[Item_key]],GDList,Table_ExternalData_1[[#Headers],[9]])</f>
        <v>0</v>
      </c>
      <c r="O241" s="7">
        <f>SUMIFS(GQList,GIList,Table_ExternalData_1[[#This Row],[Item_key]],GDList,Table_ExternalData_1[[#Headers],[10]])</f>
        <v>0</v>
      </c>
      <c r="P241" s="7">
        <f>SUMIFS(GQList,GIList,Table_ExternalData_1[[#This Row],[Item_key]],GDList,Table_ExternalData_1[[#Headers],[11]])</f>
        <v>0</v>
      </c>
      <c r="Q241" s="7">
        <f>SUMIFS(GQList,GIList,Table_ExternalData_1[[#This Row],[Item_key]],GDList,Table_ExternalData_1[[#Headers],[12]])</f>
        <v>0</v>
      </c>
      <c r="R241" s="7">
        <f>SUMIFS(GQList,GIList,Table_ExternalData_1[[#This Row],[Item_key]],GDList,Table_ExternalData_1[[#Headers],[13]])</f>
        <v>0</v>
      </c>
      <c r="S241" s="7">
        <f>SUMIFS(GQList,GIList,Table_ExternalData_1[[#This Row],[Item_key]],GDList,Table_ExternalData_1[[#Headers],[14]])</f>
        <v>0</v>
      </c>
      <c r="T241" s="7">
        <f>SUMIFS(GQList,GIList,Table_ExternalData_1[[#This Row],[Item_key]],GDList,Table_ExternalData_1[[#Headers],[15]])</f>
        <v>0</v>
      </c>
      <c r="U241" s="7">
        <f>SUMIFS(GQList,GIList,Table_ExternalData_1[[#This Row],[Item_key]],GDList,Table_ExternalData_1[[#Headers],[16]])</f>
        <v>0</v>
      </c>
      <c r="V241" s="7">
        <f>SUMIFS(GQList,GIList,Table_ExternalData_1[[#This Row],[Item_key]],GDList,Table_ExternalData_1[[#Headers],[17]])</f>
        <v>0</v>
      </c>
      <c r="W241" s="7">
        <f>SUMIFS(GQList,GIList,Table_ExternalData_1[[#This Row],[Item_key]],GDList,Table_ExternalData_1[[#Headers],[18]])</f>
        <v>0</v>
      </c>
      <c r="X241" s="7">
        <f>SUMIFS(GQList,GIList,Table_ExternalData_1[[#This Row],[Item_key]],GDList,Table_ExternalData_1[[#Headers],[19]])</f>
        <v>0</v>
      </c>
      <c r="Y241" s="7">
        <f>SUMIFS(GQList,GIList,Table_ExternalData_1[[#This Row],[Item_key]],GDList,Table_ExternalData_1[[#Headers],[20]])</f>
        <v>332</v>
      </c>
      <c r="Z241" s="7">
        <f>SUMIFS(GQList,GIList,Table_ExternalData_1[[#This Row],[Item_key]],GDList,Table_ExternalData_1[[#Headers],[21]])</f>
        <v>65</v>
      </c>
      <c r="AA241" s="7">
        <f>SUMIFS(GQList,GIList,Table_ExternalData_1[[#This Row],[Item_key]],GDList,Table_ExternalData_1[[#Headers],[22]])</f>
        <v>0</v>
      </c>
      <c r="AB241" s="7">
        <f>SUMIFS(GQList,GIList,Table_ExternalData_1[[#This Row],[Item_key]],GDList,Table_ExternalData_1[[#Headers],[23]])</f>
        <v>0</v>
      </c>
      <c r="AC241" s="7">
        <f>SUMIFS(GQList,GIList,Table_ExternalData_1[[#This Row],[Item_key]],GDList,Table_ExternalData_1[[#Headers],[24]])</f>
        <v>0</v>
      </c>
      <c r="AD241" s="7">
        <f>SUMIFS(GQList,GIList,Table_ExternalData_1[[#This Row],[Item_key]],GDList,Table_ExternalData_1[[#Headers],[25]])</f>
        <v>30</v>
      </c>
      <c r="AE241" s="7">
        <f>SUMIFS(GQList,GIList,Table_ExternalData_1[[#This Row],[Item_key]],GDList,Table_ExternalData_1[[#Headers],[26]])</f>
        <v>100</v>
      </c>
      <c r="AF241" s="7">
        <f>SUMIFS(GQList,GIList,Table_ExternalData_1[[#This Row],[Item_key]],GDList,Table_ExternalData_1[[#Headers],[27]])</f>
        <v>70</v>
      </c>
      <c r="AG241" s="7">
        <f>SUMIFS(GQList,GIList,Table_ExternalData_1[[#This Row],[Item_key]],GDList,Table_ExternalData_1[[#Headers],[28]])</f>
        <v>0</v>
      </c>
      <c r="AH241" s="7">
        <f>SUMIFS(GQList,GIList,Table_ExternalData_1[[#This Row],[Item_key]],GDList,Table_ExternalData_1[[#Headers],[29]])</f>
        <v>0</v>
      </c>
      <c r="AI241" s="7">
        <f>SUMIFS(GQList,GIList,Table_ExternalData_1[[#This Row],[Item_key]],GDList,Table_ExternalData_1[[#Headers],[30]])</f>
        <v>30</v>
      </c>
      <c r="AJ241" s="7">
        <f>SUMIFS(GQList,GIList,Table_ExternalData_1[[#This Row],[Item_key]],GDList,Table_ExternalData_1[[#Headers],[31]])</f>
        <v>0</v>
      </c>
      <c r="AK241" s="7">
        <f>SUM(Table_ExternalData_1[[#This Row],[1]:[31]])</f>
        <v>627</v>
      </c>
    </row>
    <row r="242" spans="1:37" ht="24" hidden="1">
      <c r="A242" s="3" t="s">
        <v>899</v>
      </c>
      <c r="B242" s="3" t="s">
        <v>455</v>
      </c>
      <c r="C242" s="3" t="s">
        <v>900</v>
      </c>
      <c r="D242" s="3" t="s">
        <v>901</v>
      </c>
      <c r="E242" s="6" t="s">
        <v>1662</v>
      </c>
      <c r="F242" s="7">
        <f>SUMIFS(GQList,GIList,Table_ExternalData_1[[#This Row],[Item_key]],GDList,Table_ExternalData_1[[#Headers],[1]])</f>
        <v>0</v>
      </c>
      <c r="G242" s="7">
        <f>SUMIFS(GQList,GIList,Table_ExternalData_1[[#This Row],[Item_key]],GDList,Table_ExternalData_1[[#Headers],[2]])</f>
        <v>0</v>
      </c>
      <c r="H242" s="7">
        <f>SUMIFS(GQList,GIList,Table_ExternalData_1[[#This Row],[Item_key]],GDList,Table_ExternalData_1[[#Headers],[3]])</f>
        <v>0</v>
      </c>
      <c r="I242" s="7">
        <f>SUMIFS(GQList,GIList,Table_ExternalData_1[[#This Row],[Item_key]],GDList,Table_ExternalData_1[[#Headers],[4]])</f>
        <v>0</v>
      </c>
      <c r="J242" s="7">
        <f>SUMIFS(GQList,GIList,Table_ExternalData_1[[#This Row],[Item_key]],GDList,Table_ExternalData_1[[#Headers],[5]])</f>
        <v>0</v>
      </c>
      <c r="K242" s="7">
        <f>SUMIFS(GQList,GIList,Table_ExternalData_1[[#This Row],[Item_key]],GDList,Table_ExternalData_1[[#Headers],[6]])</f>
        <v>0</v>
      </c>
      <c r="L242" s="7">
        <f>SUMIFS(GQList,GIList,Table_ExternalData_1[[#This Row],[Item_key]],GDList,Table_ExternalData_1[[#Headers],[7]])</f>
        <v>0</v>
      </c>
      <c r="M242" s="7">
        <f>SUMIFS(GQList,GIList,Table_ExternalData_1[[#This Row],[Item_key]],GDList,Table_ExternalData_1[[#Headers],[8]])</f>
        <v>0</v>
      </c>
      <c r="N242" s="7">
        <f>SUMIFS(GQList,GIList,Table_ExternalData_1[[#This Row],[Item_key]],GDList,Table_ExternalData_1[[#Headers],[9]])</f>
        <v>0</v>
      </c>
      <c r="O242" s="7">
        <f>SUMIFS(GQList,GIList,Table_ExternalData_1[[#This Row],[Item_key]],GDList,Table_ExternalData_1[[#Headers],[10]])</f>
        <v>0</v>
      </c>
      <c r="P242" s="7">
        <f>SUMIFS(GQList,GIList,Table_ExternalData_1[[#This Row],[Item_key]],GDList,Table_ExternalData_1[[#Headers],[11]])</f>
        <v>0</v>
      </c>
      <c r="Q242" s="7">
        <f>SUMIFS(GQList,GIList,Table_ExternalData_1[[#This Row],[Item_key]],GDList,Table_ExternalData_1[[#Headers],[12]])</f>
        <v>0</v>
      </c>
      <c r="R242" s="7">
        <f>SUMIFS(GQList,GIList,Table_ExternalData_1[[#This Row],[Item_key]],GDList,Table_ExternalData_1[[#Headers],[13]])</f>
        <v>0</v>
      </c>
      <c r="S242" s="7">
        <f>SUMIFS(GQList,GIList,Table_ExternalData_1[[#This Row],[Item_key]],GDList,Table_ExternalData_1[[#Headers],[14]])</f>
        <v>0</v>
      </c>
      <c r="T242" s="7">
        <f>SUMIFS(GQList,GIList,Table_ExternalData_1[[#This Row],[Item_key]],GDList,Table_ExternalData_1[[#Headers],[15]])</f>
        <v>0</v>
      </c>
      <c r="U242" s="7">
        <f>SUMIFS(GQList,GIList,Table_ExternalData_1[[#This Row],[Item_key]],GDList,Table_ExternalData_1[[#Headers],[16]])</f>
        <v>0</v>
      </c>
      <c r="V242" s="7">
        <f>SUMIFS(GQList,GIList,Table_ExternalData_1[[#This Row],[Item_key]],GDList,Table_ExternalData_1[[#Headers],[17]])</f>
        <v>0</v>
      </c>
      <c r="W242" s="7">
        <f>SUMIFS(GQList,GIList,Table_ExternalData_1[[#This Row],[Item_key]],GDList,Table_ExternalData_1[[#Headers],[18]])</f>
        <v>0</v>
      </c>
      <c r="X242" s="7">
        <f>SUMIFS(GQList,GIList,Table_ExternalData_1[[#This Row],[Item_key]],GDList,Table_ExternalData_1[[#Headers],[19]])</f>
        <v>349</v>
      </c>
      <c r="Y242" s="7">
        <f>SUMIFS(GQList,GIList,Table_ExternalData_1[[#This Row],[Item_key]],GDList,Table_ExternalData_1[[#Headers],[20]])</f>
        <v>1070</v>
      </c>
      <c r="Z242" s="7">
        <f>SUMIFS(GQList,GIList,Table_ExternalData_1[[#This Row],[Item_key]],GDList,Table_ExternalData_1[[#Headers],[21]])</f>
        <v>126</v>
      </c>
      <c r="AA242" s="7">
        <f>SUMIFS(GQList,GIList,Table_ExternalData_1[[#This Row],[Item_key]],GDList,Table_ExternalData_1[[#Headers],[22]])</f>
        <v>0</v>
      </c>
      <c r="AB242" s="7">
        <f>SUMIFS(GQList,GIList,Table_ExternalData_1[[#This Row],[Item_key]],GDList,Table_ExternalData_1[[#Headers],[23]])</f>
        <v>0</v>
      </c>
      <c r="AC242" s="7">
        <f>SUMIFS(GQList,GIList,Table_ExternalData_1[[#This Row],[Item_key]],GDList,Table_ExternalData_1[[#Headers],[24]])</f>
        <v>0</v>
      </c>
      <c r="AD242" s="7">
        <f>SUMIFS(GQList,GIList,Table_ExternalData_1[[#This Row],[Item_key]],GDList,Table_ExternalData_1[[#Headers],[25]])</f>
        <v>60</v>
      </c>
      <c r="AE242" s="7">
        <f>SUMIFS(GQList,GIList,Table_ExternalData_1[[#This Row],[Item_key]],GDList,Table_ExternalData_1[[#Headers],[26]])</f>
        <v>215</v>
      </c>
      <c r="AF242" s="7">
        <f>SUMIFS(GQList,GIList,Table_ExternalData_1[[#This Row],[Item_key]],GDList,Table_ExternalData_1[[#Headers],[27]])</f>
        <v>236</v>
      </c>
      <c r="AG242" s="7">
        <f>SUMIFS(GQList,GIList,Table_ExternalData_1[[#This Row],[Item_key]],GDList,Table_ExternalData_1[[#Headers],[28]])</f>
        <v>0</v>
      </c>
      <c r="AH242" s="7">
        <f>SUMIFS(GQList,GIList,Table_ExternalData_1[[#This Row],[Item_key]],GDList,Table_ExternalData_1[[#Headers],[29]])</f>
        <v>0</v>
      </c>
      <c r="AI242" s="7">
        <f>SUMIFS(GQList,GIList,Table_ExternalData_1[[#This Row],[Item_key]],GDList,Table_ExternalData_1[[#Headers],[30]])</f>
        <v>84</v>
      </c>
      <c r="AJ242" s="7">
        <f>SUMIFS(GQList,GIList,Table_ExternalData_1[[#This Row],[Item_key]],GDList,Table_ExternalData_1[[#Headers],[31]])</f>
        <v>449</v>
      </c>
      <c r="AK242" s="7">
        <f>SUM(Table_ExternalData_1[[#This Row],[1]:[31]])</f>
        <v>2589</v>
      </c>
    </row>
    <row r="243" spans="1:37" ht="24" hidden="1">
      <c r="A243" s="3" t="s">
        <v>899</v>
      </c>
      <c r="B243" s="3" t="s">
        <v>456</v>
      </c>
      <c r="C243" s="3" t="s">
        <v>902</v>
      </c>
      <c r="D243" s="3" t="s">
        <v>901</v>
      </c>
      <c r="E243" s="6" t="s">
        <v>1662</v>
      </c>
      <c r="F243" s="7">
        <f>SUMIFS(GQList,GIList,Table_ExternalData_1[[#This Row],[Item_key]],GDList,Table_ExternalData_1[[#Headers],[1]])</f>
        <v>0</v>
      </c>
      <c r="G243" s="7">
        <f>SUMIFS(GQList,GIList,Table_ExternalData_1[[#This Row],[Item_key]],GDList,Table_ExternalData_1[[#Headers],[2]])</f>
        <v>0</v>
      </c>
      <c r="H243" s="7">
        <f>SUMIFS(GQList,GIList,Table_ExternalData_1[[#This Row],[Item_key]],GDList,Table_ExternalData_1[[#Headers],[3]])</f>
        <v>0</v>
      </c>
      <c r="I243" s="7">
        <f>SUMIFS(GQList,GIList,Table_ExternalData_1[[#This Row],[Item_key]],GDList,Table_ExternalData_1[[#Headers],[4]])</f>
        <v>0</v>
      </c>
      <c r="J243" s="7">
        <f>SUMIFS(GQList,GIList,Table_ExternalData_1[[#This Row],[Item_key]],GDList,Table_ExternalData_1[[#Headers],[5]])</f>
        <v>0</v>
      </c>
      <c r="K243" s="7">
        <f>SUMIFS(GQList,GIList,Table_ExternalData_1[[#This Row],[Item_key]],GDList,Table_ExternalData_1[[#Headers],[6]])</f>
        <v>0</v>
      </c>
      <c r="L243" s="7">
        <f>SUMIFS(GQList,GIList,Table_ExternalData_1[[#This Row],[Item_key]],GDList,Table_ExternalData_1[[#Headers],[7]])</f>
        <v>0</v>
      </c>
      <c r="M243" s="7">
        <f>SUMIFS(GQList,GIList,Table_ExternalData_1[[#This Row],[Item_key]],GDList,Table_ExternalData_1[[#Headers],[8]])</f>
        <v>0</v>
      </c>
      <c r="N243" s="7">
        <f>SUMIFS(GQList,GIList,Table_ExternalData_1[[#This Row],[Item_key]],GDList,Table_ExternalData_1[[#Headers],[9]])</f>
        <v>0</v>
      </c>
      <c r="O243" s="7">
        <f>SUMIFS(GQList,GIList,Table_ExternalData_1[[#This Row],[Item_key]],GDList,Table_ExternalData_1[[#Headers],[10]])</f>
        <v>0</v>
      </c>
      <c r="P243" s="7">
        <f>SUMIFS(GQList,GIList,Table_ExternalData_1[[#This Row],[Item_key]],GDList,Table_ExternalData_1[[#Headers],[11]])</f>
        <v>0</v>
      </c>
      <c r="Q243" s="7">
        <f>SUMIFS(GQList,GIList,Table_ExternalData_1[[#This Row],[Item_key]],GDList,Table_ExternalData_1[[#Headers],[12]])</f>
        <v>0</v>
      </c>
      <c r="R243" s="7">
        <f>SUMIFS(GQList,GIList,Table_ExternalData_1[[#This Row],[Item_key]],GDList,Table_ExternalData_1[[#Headers],[13]])</f>
        <v>0</v>
      </c>
      <c r="S243" s="7">
        <f>SUMIFS(GQList,GIList,Table_ExternalData_1[[#This Row],[Item_key]],GDList,Table_ExternalData_1[[#Headers],[14]])</f>
        <v>0</v>
      </c>
      <c r="T243" s="7">
        <f>SUMIFS(GQList,GIList,Table_ExternalData_1[[#This Row],[Item_key]],GDList,Table_ExternalData_1[[#Headers],[15]])</f>
        <v>0</v>
      </c>
      <c r="U243" s="7">
        <f>SUMIFS(GQList,GIList,Table_ExternalData_1[[#This Row],[Item_key]],GDList,Table_ExternalData_1[[#Headers],[16]])</f>
        <v>0</v>
      </c>
      <c r="V243" s="7">
        <f>SUMIFS(GQList,GIList,Table_ExternalData_1[[#This Row],[Item_key]],GDList,Table_ExternalData_1[[#Headers],[17]])</f>
        <v>0</v>
      </c>
      <c r="W243" s="7">
        <f>SUMIFS(GQList,GIList,Table_ExternalData_1[[#This Row],[Item_key]],GDList,Table_ExternalData_1[[#Headers],[18]])</f>
        <v>0</v>
      </c>
      <c r="X243" s="7">
        <f>SUMIFS(GQList,GIList,Table_ExternalData_1[[#This Row],[Item_key]],GDList,Table_ExternalData_1[[#Headers],[19]])</f>
        <v>739</v>
      </c>
      <c r="Y243" s="7">
        <f>SUMIFS(GQList,GIList,Table_ExternalData_1[[#This Row],[Item_key]],GDList,Table_ExternalData_1[[#Headers],[20]])</f>
        <v>4027</v>
      </c>
      <c r="Z243" s="7">
        <f>SUMIFS(GQList,GIList,Table_ExternalData_1[[#This Row],[Item_key]],GDList,Table_ExternalData_1[[#Headers],[21]])</f>
        <v>538</v>
      </c>
      <c r="AA243" s="7">
        <f>SUMIFS(GQList,GIList,Table_ExternalData_1[[#This Row],[Item_key]],GDList,Table_ExternalData_1[[#Headers],[22]])</f>
        <v>0</v>
      </c>
      <c r="AB243" s="7">
        <f>SUMIFS(GQList,GIList,Table_ExternalData_1[[#This Row],[Item_key]],GDList,Table_ExternalData_1[[#Headers],[23]])</f>
        <v>0</v>
      </c>
      <c r="AC243" s="7">
        <f>SUMIFS(GQList,GIList,Table_ExternalData_1[[#This Row],[Item_key]],GDList,Table_ExternalData_1[[#Headers],[24]])</f>
        <v>0</v>
      </c>
      <c r="AD243" s="7">
        <f>SUMIFS(GQList,GIList,Table_ExternalData_1[[#This Row],[Item_key]],GDList,Table_ExternalData_1[[#Headers],[25]])</f>
        <v>810</v>
      </c>
      <c r="AE243" s="7">
        <f>SUMIFS(GQList,GIList,Table_ExternalData_1[[#This Row],[Item_key]],GDList,Table_ExternalData_1[[#Headers],[26]])</f>
        <v>356</v>
      </c>
      <c r="AF243" s="7">
        <f>SUMIFS(GQList,GIList,Table_ExternalData_1[[#This Row],[Item_key]],GDList,Table_ExternalData_1[[#Headers],[27]])</f>
        <v>450</v>
      </c>
      <c r="AG243" s="7">
        <f>SUMIFS(GQList,GIList,Table_ExternalData_1[[#This Row],[Item_key]],GDList,Table_ExternalData_1[[#Headers],[28]])</f>
        <v>294</v>
      </c>
      <c r="AH243" s="7">
        <f>SUMIFS(GQList,GIList,Table_ExternalData_1[[#This Row],[Item_key]],GDList,Table_ExternalData_1[[#Headers],[29]])</f>
        <v>0</v>
      </c>
      <c r="AI243" s="7">
        <f>SUMIFS(GQList,GIList,Table_ExternalData_1[[#This Row],[Item_key]],GDList,Table_ExternalData_1[[#Headers],[30]])</f>
        <v>270</v>
      </c>
      <c r="AJ243" s="7">
        <f>SUMIFS(GQList,GIList,Table_ExternalData_1[[#This Row],[Item_key]],GDList,Table_ExternalData_1[[#Headers],[31]])</f>
        <v>979</v>
      </c>
      <c r="AK243" s="7">
        <f>SUM(Table_ExternalData_1[[#This Row],[1]:[31]])</f>
        <v>8463</v>
      </c>
    </row>
    <row r="244" spans="1:37">
      <c r="A244" s="3" t="s">
        <v>903</v>
      </c>
      <c r="B244" s="3" t="s">
        <v>86</v>
      </c>
      <c r="C244" s="3" t="s">
        <v>904</v>
      </c>
      <c r="D244" s="3" t="s">
        <v>905</v>
      </c>
      <c r="E244" s="6" t="s">
        <v>1662</v>
      </c>
      <c r="F244" s="7">
        <f>SUMIFS(GQList,GIList,Table_ExternalData_1[[#This Row],[Item_key]],GDList,Table_ExternalData_1[[#Headers],[1]])</f>
        <v>0</v>
      </c>
      <c r="G244" s="7">
        <f>SUMIFS(GQList,GIList,Table_ExternalData_1[[#This Row],[Item_key]],GDList,Table_ExternalData_1[[#Headers],[2]])</f>
        <v>0</v>
      </c>
      <c r="H244" s="7">
        <f>SUMIFS(GQList,GIList,Table_ExternalData_1[[#This Row],[Item_key]],GDList,Table_ExternalData_1[[#Headers],[3]])</f>
        <v>0</v>
      </c>
      <c r="I244" s="7">
        <f>SUMIFS(GQList,GIList,Table_ExternalData_1[[#This Row],[Item_key]],GDList,Table_ExternalData_1[[#Headers],[4]])</f>
        <v>68</v>
      </c>
      <c r="J244" s="7">
        <f>SUMIFS(GQList,GIList,Table_ExternalData_1[[#This Row],[Item_key]],GDList,Table_ExternalData_1[[#Headers],[5]])</f>
        <v>72</v>
      </c>
      <c r="K244" s="7">
        <f>SUMIFS(GQList,GIList,Table_ExternalData_1[[#This Row],[Item_key]],GDList,Table_ExternalData_1[[#Headers],[6]])</f>
        <v>0</v>
      </c>
      <c r="L244" s="7">
        <f>SUMIFS(GQList,GIList,Table_ExternalData_1[[#This Row],[Item_key]],GDList,Table_ExternalData_1[[#Headers],[7]])</f>
        <v>0</v>
      </c>
      <c r="M244" s="7">
        <f>SUMIFS(GQList,GIList,Table_ExternalData_1[[#This Row],[Item_key]],GDList,Table_ExternalData_1[[#Headers],[8]])</f>
        <v>0</v>
      </c>
      <c r="N244" s="7">
        <f>SUMIFS(GQList,GIList,Table_ExternalData_1[[#This Row],[Item_key]],GDList,Table_ExternalData_1[[#Headers],[9]])</f>
        <v>29</v>
      </c>
      <c r="O244" s="7">
        <f>SUMIFS(GQList,GIList,Table_ExternalData_1[[#This Row],[Item_key]],GDList,Table_ExternalData_1[[#Headers],[10]])</f>
        <v>71</v>
      </c>
      <c r="P244" s="7">
        <f>SUMIFS(GQList,GIList,Table_ExternalData_1[[#This Row],[Item_key]],GDList,Table_ExternalData_1[[#Headers],[11]])</f>
        <v>78</v>
      </c>
      <c r="Q244" s="7">
        <f>SUMIFS(GQList,GIList,Table_ExternalData_1[[#This Row],[Item_key]],GDList,Table_ExternalData_1[[#Headers],[12]])</f>
        <v>0</v>
      </c>
      <c r="R244" s="7">
        <f>SUMIFS(GQList,GIList,Table_ExternalData_1[[#This Row],[Item_key]],GDList,Table_ExternalData_1[[#Headers],[13]])</f>
        <v>0</v>
      </c>
      <c r="S244" s="7">
        <f>SUMIFS(GQList,GIList,Table_ExternalData_1[[#This Row],[Item_key]],GDList,Table_ExternalData_1[[#Headers],[14]])</f>
        <v>0</v>
      </c>
      <c r="T244" s="7">
        <f>SUMIFS(GQList,GIList,Table_ExternalData_1[[#This Row],[Item_key]],GDList,Table_ExternalData_1[[#Headers],[15]])</f>
        <v>0</v>
      </c>
      <c r="U244" s="7">
        <f>SUMIFS(GQList,GIList,Table_ExternalData_1[[#This Row],[Item_key]],GDList,Table_ExternalData_1[[#Headers],[16]])</f>
        <v>0</v>
      </c>
      <c r="V244" s="7">
        <f>SUMIFS(GQList,GIList,Table_ExternalData_1[[#This Row],[Item_key]],GDList,Table_ExternalData_1[[#Headers],[17]])</f>
        <v>50</v>
      </c>
      <c r="W244" s="7">
        <f>SUMIFS(GQList,GIList,Table_ExternalData_1[[#This Row],[Item_key]],GDList,Table_ExternalData_1[[#Headers],[18]])</f>
        <v>0</v>
      </c>
      <c r="X244" s="7">
        <f>SUMIFS(GQList,GIList,Table_ExternalData_1[[#This Row],[Item_key]],GDList,Table_ExternalData_1[[#Headers],[19]])</f>
        <v>0</v>
      </c>
      <c r="Y244" s="7">
        <f>SUMIFS(GQList,GIList,Table_ExternalData_1[[#This Row],[Item_key]],GDList,Table_ExternalData_1[[#Headers],[20]])</f>
        <v>0</v>
      </c>
      <c r="Z244" s="7">
        <f>SUMIFS(GQList,GIList,Table_ExternalData_1[[#This Row],[Item_key]],GDList,Table_ExternalData_1[[#Headers],[21]])</f>
        <v>0</v>
      </c>
      <c r="AA244" s="7">
        <f>SUMIFS(GQList,GIList,Table_ExternalData_1[[#This Row],[Item_key]],GDList,Table_ExternalData_1[[#Headers],[22]])</f>
        <v>108</v>
      </c>
      <c r="AB244" s="7">
        <f>SUMIFS(GQList,GIList,Table_ExternalData_1[[#This Row],[Item_key]],GDList,Table_ExternalData_1[[#Headers],[23]])</f>
        <v>0</v>
      </c>
      <c r="AC244" s="7">
        <f>SUMIFS(GQList,GIList,Table_ExternalData_1[[#This Row],[Item_key]],GDList,Table_ExternalData_1[[#Headers],[24]])</f>
        <v>0</v>
      </c>
      <c r="AD244" s="7">
        <f>SUMIFS(GQList,GIList,Table_ExternalData_1[[#This Row],[Item_key]],GDList,Table_ExternalData_1[[#Headers],[25]])</f>
        <v>0</v>
      </c>
      <c r="AE244" s="7">
        <f>SUMIFS(GQList,GIList,Table_ExternalData_1[[#This Row],[Item_key]],GDList,Table_ExternalData_1[[#Headers],[26]])</f>
        <v>0</v>
      </c>
      <c r="AF244" s="7">
        <f>SUMIFS(GQList,GIList,Table_ExternalData_1[[#This Row],[Item_key]],GDList,Table_ExternalData_1[[#Headers],[27]])</f>
        <v>0</v>
      </c>
      <c r="AG244" s="7">
        <f>SUMIFS(GQList,GIList,Table_ExternalData_1[[#This Row],[Item_key]],GDList,Table_ExternalData_1[[#Headers],[28]])</f>
        <v>0</v>
      </c>
      <c r="AH244" s="7">
        <f>SUMIFS(GQList,GIList,Table_ExternalData_1[[#This Row],[Item_key]],GDList,Table_ExternalData_1[[#Headers],[29]])</f>
        <v>0</v>
      </c>
      <c r="AI244" s="7">
        <f>SUMIFS(GQList,GIList,Table_ExternalData_1[[#This Row],[Item_key]],GDList,Table_ExternalData_1[[#Headers],[30]])</f>
        <v>0</v>
      </c>
      <c r="AJ244" s="7">
        <f>SUMIFS(GQList,GIList,Table_ExternalData_1[[#This Row],[Item_key]],GDList,Table_ExternalData_1[[#Headers],[31]])</f>
        <v>0</v>
      </c>
      <c r="AK244" s="7">
        <f>SUM(Table_ExternalData_1[[#This Row],[1]:[31]])</f>
        <v>476</v>
      </c>
    </row>
    <row r="245" spans="1:37" hidden="1">
      <c r="A245" s="3" t="s">
        <v>903</v>
      </c>
      <c r="B245" s="3" t="s">
        <v>302</v>
      </c>
      <c r="C245" s="3" t="s">
        <v>906</v>
      </c>
      <c r="D245" s="3" t="s">
        <v>907</v>
      </c>
      <c r="E245" s="6" t="s">
        <v>1662</v>
      </c>
      <c r="F245" s="7">
        <f>SUMIFS(GQList,GIList,Table_ExternalData_1[[#This Row],[Item_key]],GDList,Table_ExternalData_1[[#Headers],[1]])</f>
        <v>0</v>
      </c>
      <c r="G245" s="7">
        <f>SUMIFS(GQList,GIList,Table_ExternalData_1[[#This Row],[Item_key]],GDList,Table_ExternalData_1[[#Headers],[2]])</f>
        <v>0</v>
      </c>
      <c r="H245" s="7">
        <f>SUMIFS(GQList,GIList,Table_ExternalData_1[[#This Row],[Item_key]],GDList,Table_ExternalData_1[[#Headers],[3]])</f>
        <v>0</v>
      </c>
      <c r="I245" s="7">
        <f>SUMIFS(GQList,GIList,Table_ExternalData_1[[#This Row],[Item_key]],GDList,Table_ExternalData_1[[#Headers],[4]])</f>
        <v>0</v>
      </c>
      <c r="J245" s="7">
        <f>SUMIFS(GQList,GIList,Table_ExternalData_1[[#This Row],[Item_key]],GDList,Table_ExternalData_1[[#Headers],[5]])</f>
        <v>0</v>
      </c>
      <c r="K245" s="7">
        <f>SUMIFS(GQList,GIList,Table_ExternalData_1[[#This Row],[Item_key]],GDList,Table_ExternalData_1[[#Headers],[6]])</f>
        <v>0</v>
      </c>
      <c r="L245" s="7">
        <f>SUMIFS(GQList,GIList,Table_ExternalData_1[[#This Row],[Item_key]],GDList,Table_ExternalData_1[[#Headers],[7]])</f>
        <v>0</v>
      </c>
      <c r="M245" s="7">
        <f>SUMIFS(GQList,GIList,Table_ExternalData_1[[#This Row],[Item_key]],GDList,Table_ExternalData_1[[#Headers],[8]])</f>
        <v>0</v>
      </c>
      <c r="N245" s="7">
        <f>SUMIFS(GQList,GIList,Table_ExternalData_1[[#This Row],[Item_key]],GDList,Table_ExternalData_1[[#Headers],[9]])</f>
        <v>0</v>
      </c>
      <c r="O245" s="7">
        <f>SUMIFS(GQList,GIList,Table_ExternalData_1[[#This Row],[Item_key]],GDList,Table_ExternalData_1[[#Headers],[10]])</f>
        <v>0</v>
      </c>
      <c r="P245" s="7">
        <f>SUMIFS(GQList,GIList,Table_ExternalData_1[[#This Row],[Item_key]],GDList,Table_ExternalData_1[[#Headers],[11]])</f>
        <v>520</v>
      </c>
      <c r="Q245" s="7">
        <f>SUMIFS(GQList,GIList,Table_ExternalData_1[[#This Row],[Item_key]],GDList,Table_ExternalData_1[[#Headers],[12]])</f>
        <v>0</v>
      </c>
      <c r="R245" s="7">
        <f>SUMIFS(GQList,GIList,Table_ExternalData_1[[#This Row],[Item_key]],GDList,Table_ExternalData_1[[#Headers],[13]])</f>
        <v>0</v>
      </c>
      <c r="S245" s="7">
        <f>SUMIFS(GQList,GIList,Table_ExternalData_1[[#This Row],[Item_key]],GDList,Table_ExternalData_1[[#Headers],[14]])</f>
        <v>0</v>
      </c>
      <c r="T245" s="7">
        <f>SUMIFS(GQList,GIList,Table_ExternalData_1[[#This Row],[Item_key]],GDList,Table_ExternalData_1[[#Headers],[15]])</f>
        <v>0</v>
      </c>
      <c r="U245" s="7">
        <f>SUMIFS(GQList,GIList,Table_ExternalData_1[[#This Row],[Item_key]],GDList,Table_ExternalData_1[[#Headers],[16]])</f>
        <v>200</v>
      </c>
      <c r="V245" s="7">
        <f>SUMIFS(GQList,GIList,Table_ExternalData_1[[#This Row],[Item_key]],GDList,Table_ExternalData_1[[#Headers],[17]])</f>
        <v>200</v>
      </c>
      <c r="W245" s="7">
        <f>SUMIFS(GQList,GIList,Table_ExternalData_1[[#This Row],[Item_key]],GDList,Table_ExternalData_1[[#Headers],[18]])</f>
        <v>0</v>
      </c>
      <c r="X245" s="7">
        <f>SUMIFS(GQList,GIList,Table_ExternalData_1[[#This Row],[Item_key]],GDList,Table_ExternalData_1[[#Headers],[19]])</f>
        <v>191</v>
      </c>
      <c r="Y245" s="7">
        <f>SUMIFS(GQList,GIList,Table_ExternalData_1[[#This Row],[Item_key]],GDList,Table_ExternalData_1[[#Headers],[20]])</f>
        <v>0</v>
      </c>
      <c r="Z245" s="7">
        <f>SUMIFS(GQList,GIList,Table_ExternalData_1[[#This Row],[Item_key]],GDList,Table_ExternalData_1[[#Headers],[21]])</f>
        <v>0</v>
      </c>
      <c r="AA245" s="7">
        <f>SUMIFS(GQList,GIList,Table_ExternalData_1[[#This Row],[Item_key]],GDList,Table_ExternalData_1[[#Headers],[22]])</f>
        <v>0</v>
      </c>
      <c r="AB245" s="7">
        <f>SUMIFS(GQList,GIList,Table_ExternalData_1[[#This Row],[Item_key]],GDList,Table_ExternalData_1[[#Headers],[23]])</f>
        <v>0</v>
      </c>
      <c r="AC245" s="7">
        <f>SUMIFS(GQList,GIList,Table_ExternalData_1[[#This Row],[Item_key]],GDList,Table_ExternalData_1[[#Headers],[24]])</f>
        <v>0</v>
      </c>
      <c r="AD245" s="7">
        <f>SUMIFS(GQList,GIList,Table_ExternalData_1[[#This Row],[Item_key]],GDList,Table_ExternalData_1[[#Headers],[25]])</f>
        <v>0</v>
      </c>
      <c r="AE245" s="7">
        <f>SUMIFS(GQList,GIList,Table_ExternalData_1[[#This Row],[Item_key]],GDList,Table_ExternalData_1[[#Headers],[26]])</f>
        <v>0</v>
      </c>
      <c r="AF245" s="7">
        <f>SUMIFS(GQList,GIList,Table_ExternalData_1[[#This Row],[Item_key]],GDList,Table_ExternalData_1[[#Headers],[27]])</f>
        <v>300</v>
      </c>
      <c r="AG245" s="7">
        <f>SUMIFS(GQList,GIList,Table_ExternalData_1[[#This Row],[Item_key]],GDList,Table_ExternalData_1[[#Headers],[28]])</f>
        <v>0</v>
      </c>
      <c r="AH245" s="7">
        <f>SUMIFS(GQList,GIList,Table_ExternalData_1[[#This Row],[Item_key]],GDList,Table_ExternalData_1[[#Headers],[29]])</f>
        <v>0</v>
      </c>
      <c r="AI245" s="7">
        <f>SUMIFS(GQList,GIList,Table_ExternalData_1[[#This Row],[Item_key]],GDList,Table_ExternalData_1[[#Headers],[30]])</f>
        <v>0</v>
      </c>
      <c r="AJ245" s="7">
        <f>SUMIFS(GQList,GIList,Table_ExternalData_1[[#This Row],[Item_key]],GDList,Table_ExternalData_1[[#Headers],[31]])</f>
        <v>0</v>
      </c>
      <c r="AK245" s="7">
        <f>SUM(Table_ExternalData_1[[#This Row],[1]:[31]])</f>
        <v>1411</v>
      </c>
    </row>
    <row r="246" spans="1:37" hidden="1">
      <c r="A246" s="3" t="s">
        <v>903</v>
      </c>
      <c r="B246" s="3" t="s">
        <v>137</v>
      </c>
      <c r="C246" s="3" t="s">
        <v>908</v>
      </c>
      <c r="D246" s="3" t="s">
        <v>909</v>
      </c>
      <c r="E246" s="6" t="s">
        <v>1662</v>
      </c>
      <c r="F246" s="7">
        <f>SUMIFS(GQList,GIList,Table_ExternalData_1[[#This Row],[Item_key]],GDList,Table_ExternalData_1[[#Headers],[1]])</f>
        <v>0</v>
      </c>
      <c r="G246" s="7">
        <f>SUMIFS(GQList,GIList,Table_ExternalData_1[[#This Row],[Item_key]],GDList,Table_ExternalData_1[[#Headers],[2]])</f>
        <v>0</v>
      </c>
      <c r="H246" s="7">
        <f>SUMIFS(GQList,GIList,Table_ExternalData_1[[#This Row],[Item_key]],GDList,Table_ExternalData_1[[#Headers],[3]])</f>
        <v>0</v>
      </c>
      <c r="I246" s="7">
        <f>SUMIFS(GQList,GIList,Table_ExternalData_1[[#This Row],[Item_key]],GDList,Table_ExternalData_1[[#Headers],[4]])</f>
        <v>0</v>
      </c>
      <c r="J246" s="7">
        <f>SUMIFS(GQList,GIList,Table_ExternalData_1[[#This Row],[Item_key]],GDList,Table_ExternalData_1[[#Headers],[5]])</f>
        <v>200</v>
      </c>
      <c r="K246" s="7">
        <f>SUMIFS(GQList,GIList,Table_ExternalData_1[[#This Row],[Item_key]],GDList,Table_ExternalData_1[[#Headers],[6]])</f>
        <v>0</v>
      </c>
      <c r="L246" s="7">
        <f>SUMIFS(GQList,GIList,Table_ExternalData_1[[#This Row],[Item_key]],GDList,Table_ExternalData_1[[#Headers],[7]])</f>
        <v>0</v>
      </c>
      <c r="M246" s="7">
        <f>SUMIFS(GQList,GIList,Table_ExternalData_1[[#This Row],[Item_key]],GDList,Table_ExternalData_1[[#Headers],[8]])</f>
        <v>0</v>
      </c>
      <c r="N246" s="7">
        <f>SUMIFS(GQList,GIList,Table_ExternalData_1[[#This Row],[Item_key]],GDList,Table_ExternalData_1[[#Headers],[9]])</f>
        <v>50</v>
      </c>
      <c r="O246" s="7">
        <f>SUMIFS(GQList,GIList,Table_ExternalData_1[[#This Row],[Item_key]],GDList,Table_ExternalData_1[[#Headers],[10]])</f>
        <v>0</v>
      </c>
      <c r="P246" s="7">
        <f>SUMIFS(GQList,GIList,Table_ExternalData_1[[#This Row],[Item_key]],GDList,Table_ExternalData_1[[#Headers],[11]])</f>
        <v>0</v>
      </c>
      <c r="Q246" s="7">
        <f>SUMIFS(GQList,GIList,Table_ExternalData_1[[#This Row],[Item_key]],GDList,Table_ExternalData_1[[#Headers],[12]])</f>
        <v>0</v>
      </c>
      <c r="R246" s="7">
        <f>SUMIFS(GQList,GIList,Table_ExternalData_1[[#This Row],[Item_key]],GDList,Table_ExternalData_1[[#Headers],[13]])</f>
        <v>0</v>
      </c>
      <c r="S246" s="7">
        <f>SUMIFS(GQList,GIList,Table_ExternalData_1[[#This Row],[Item_key]],GDList,Table_ExternalData_1[[#Headers],[14]])</f>
        <v>0</v>
      </c>
      <c r="T246" s="7">
        <f>SUMIFS(GQList,GIList,Table_ExternalData_1[[#This Row],[Item_key]],GDList,Table_ExternalData_1[[#Headers],[15]])</f>
        <v>0</v>
      </c>
      <c r="U246" s="7">
        <f>SUMIFS(GQList,GIList,Table_ExternalData_1[[#This Row],[Item_key]],GDList,Table_ExternalData_1[[#Headers],[16]])</f>
        <v>200</v>
      </c>
      <c r="V246" s="7">
        <f>SUMIFS(GQList,GIList,Table_ExternalData_1[[#This Row],[Item_key]],GDList,Table_ExternalData_1[[#Headers],[17]])</f>
        <v>0</v>
      </c>
      <c r="W246" s="7">
        <f>SUMIFS(GQList,GIList,Table_ExternalData_1[[#This Row],[Item_key]],GDList,Table_ExternalData_1[[#Headers],[18]])</f>
        <v>0</v>
      </c>
      <c r="X246" s="7">
        <f>SUMIFS(GQList,GIList,Table_ExternalData_1[[#This Row],[Item_key]],GDList,Table_ExternalData_1[[#Headers],[19]])</f>
        <v>0</v>
      </c>
      <c r="Y246" s="7">
        <f>SUMIFS(GQList,GIList,Table_ExternalData_1[[#This Row],[Item_key]],GDList,Table_ExternalData_1[[#Headers],[20]])</f>
        <v>0</v>
      </c>
      <c r="Z246" s="7">
        <f>SUMIFS(GQList,GIList,Table_ExternalData_1[[#This Row],[Item_key]],GDList,Table_ExternalData_1[[#Headers],[21]])</f>
        <v>0</v>
      </c>
      <c r="AA246" s="7">
        <f>SUMIFS(GQList,GIList,Table_ExternalData_1[[#This Row],[Item_key]],GDList,Table_ExternalData_1[[#Headers],[22]])</f>
        <v>0</v>
      </c>
      <c r="AB246" s="7">
        <f>SUMIFS(GQList,GIList,Table_ExternalData_1[[#This Row],[Item_key]],GDList,Table_ExternalData_1[[#Headers],[23]])</f>
        <v>0</v>
      </c>
      <c r="AC246" s="7">
        <f>SUMIFS(GQList,GIList,Table_ExternalData_1[[#This Row],[Item_key]],GDList,Table_ExternalData_1[[#Headers],[24]])</f>
        <v>0</v>
      </c>
      <c r="AD246" s="7">
        <f>SUMIFS(GQList,GIList,Table_ExternalData_1[[#This Row],[Item_key]],GDList,Table_ExternalData_1[[#Headers],[25]])</f>
        <v>0</v>
      </c>
      <c r="AE246" s="7">
        <f>SUMIFS(GQList,GIList,Table_ExternalData_1[[#This Row],[Item_key]],GDList,Table_ExternalData_1[[#Headers],[26]])</f>
        <v>0</v>
      </c>
      <c r="AF246" s="7">
        <f>SUMIFS(GQList,GIList,Table_ExternalData_1[[#This Row],[Item_key]],GDList,Table_ExternalData_1[[#Headers],[27]])</f>
        <v>0</v>
      </c>
      <c r="AG246" s="7">
        <f>SUMIFS(GQList,GIList,Table_ExternalData_1[[#This Row],[Item_key]],GDList,Table_ExternalData_1[[#Headers],[28]])</f>
        <v>0</v>
      </c>
      <c r="AH246" s="7">
        <f>SUMIFS(GQList,GIList,Table_ExternalData_1[[#This Row],[Item_key]],GDList,Table_ExternalData_1[[#Headers],[29]])</f>
        <v>0</v>
      </c>
      <c r="AI246" s="7">
        <f>SUMIFS(GQList,GIList,Table_ExternalData_1[[#This Row],[Item_key]],GDList,Table_ExternalData_1[[#Headers],[30]])</f>
        <v>0</v>
      </c>
      <c r="AJ246" s="7">
        <f>SUMIFS(GQList,GIList,Table_ExternalData_1[[#This Row],[Item_key]],GDList,Table_ExternalData_1[[#Headers],[31]])</f>
        <v>0</v>
      </c>
      <c r="AK246" s="7">
        <f>SUM(Table_ExternalData_1[[#This Row],[1]:[31]])</f>
        <v>450</v>
      </c>
    </row>
    <row r="247" spans="1:37" hidden="1">
      <c r="A247" s="3" t="s">
        <v>903</v>
      </c>
      <c r="B247" s="3" t="s">
        <v>91</v>
      </c>
      <c r="C247" s="3" t="s">
        <v>910</v>
      </c>
      <c r="D247" s="3" t="s">
        <v>911</v>
      </c>
      <c r="E247" s="6" t="s">
        <v>1662</v>
      </c>
      <c r="F247" s="7">
        <f>SUMIFS(GQList,GIList,Table_ExternalData_1[[#This Row],[Item_key]],GDList,Table_ExternalData_1[[#Headers],[1]])</f>
        <v>0</v>
      </c>
      <c r="G247" s="7">
        <f>SUMIFS(GQList,GIList,Table_ExternalData_1[[#This Row],[Item_key]],GDList,Table_ExternalData_1[[#Headers],[2]])</f>
        <v>0</v>
      </c>
      <c r="H247" s="7">
        <f>SUMIFS(GQList,GIList,Table_ExternalData_1[[#This Row],[Item_key]],GDList,Table_ExternalData_1[[#Headers],[3]])</f>
        <v>0</v>
      </c>
      <c r="I247" s="7">
        <f>SUMIFS(GQList,GIList,Table_ExternalData_1[[#This Row],[Item_key]],GDList,Table_ExternalData_1[[#Headers],[4]])</f>
        <v>200</v>
      </c>
      <c r="J247" s="7">
        <f>SUMIFS(GQList,GIList,Table_ExternalData_1[[#This Row],[Item_key]],GDList,Table_ExternalData_1[[#Headers],[5]])</f>
        <v>0</v>
      </c>
      <c r="K247" s="7">
        <f>SUMIFS(GQList,GIList,Table_ExternalData_1[[#This Row],[Item_key]],GDList,Table_ExternalData_1[[#Headers],[6]])</f>
        <v>0</v>
      </c>
      <c r="L247" s="7">
        <f>SUMIFS(GQList,GIList,Table_ExternalData_1[[#This Row],[Item_key]],GDList,Table_ExternalData_1[[#Headers],[7]])</f>
        <v>0</v>
      </c>
      <c r="M247" s="7">
        <f>SUMIFS(GQList,GIList,Table_ExternalData_1[[#This Row],[Item_key]],GDList,Table_ExternalData_1[[#Headers],[8]])</f>
        <v>0</v>
      </c>
      <c r="N247" s="7">
        <f>SUMIFS(GQList,GIList,Table_ExternalData_1[[#This Row],[Item_key]],GDList,Table_ExternalData_1[[#Headers],[9]])</f>
        <v>0</v>
      </c>
      <c r="O247" s="7">
        <f>SUMIFS(GQList,GIList,Table_ExternalData_1[[#This Row],[Item_key]],GDList,Table_ExternalData_1[[#Headers],[10]])</f>
        <v>200</v>
      </c>
      <c r="P247" s="7">
        <f>SUMIFS(GQList,GIList,Table_ExternalData_1[[#This Row],[Item_key]],GDList,Table_ExternalData_1[[#Headers],[11]])</f>
        <v>0</v>
      </c>
      <c r="Q247" s="7">
        <f>SUMIFS(GQList,GIList,Table_ExternalData_1[[#This Row],[Item_key]],GDList,Table_ExternalData_1[[#Headers],[12]])</f>
        <v>0</v>
      </c>
      <c r="R247" s="7">
        <f>SUMIFS(GQList,GIList,Table_ExternalData_1[[#This Row],[Item_key]],GDList,Table_ExternalData_1[[#Headers],[13]])</f>
        <v>0</v>
      </c>
      <c r="S247" s="7">
        <f>SUMIFS(GQList,GIList,Table_ExternalData_1[[#This Row],[Item_key]],GDList,Table_ExternalData_1[[#Headers],[14]])</f>
        <v>0</v>
      </c>
      <c r="T247" s="7">
        <f>SUMIFS(GQList,GIList,Table_ExternalData_1[[#This Row],[Item_key]],GDList,Table_ExternalData_1[[#Headers],[15]])</f>
        <v>0</v>
      </c>
      <c r="U247" s="7">
        <f>SUMIFS(GQList,GIList,Table_ExternalData_1[[#This Row],[Item_key]],GDList,Table_ExternalData_1[[#Headers],[16]])</f>
        <v>0</v>
      </c>
      <c r="V247" s="7">
        <f>SUMIFS(GQList,GIList,Table_ExternalData_1[[#This Row],[Item_key]],GDList,Table_ExternalData_1[[#Headers],[17]])</f>
        <v>0</v>
      </c>
      <c r="W247" s="7">
        <f>SUMIFS(GQList,GIList,Table_ExternalData_1[[#This Row],[Item_key]],GDList,Table_ExternalData_1[[#Headers],[18]])</f>
        <v>0</v>
      </c>
      <c r="X247" s="7">
        <f>SUMIFS(GQList,GIList,Table_ExternalData_1[[#This Row],[Item_key]],GDList,Table_ExternalData_1[[#Headers],[19]])</f>
        <v>0</v>
      </c>
      <c r="Y247" s="7">
        <f>SUMIFS(GQList,GIList,Table_ExternalData_1[[#This Row],[Item_key]],GDList,Table_ExternalData_1[[#Headers],[20]])</f>
        <v>0</v>
      </c>
      <c r="Z247" s="7">
        <f>SUMIFS(GQList,GIList,Table_ExternalData_1[[#This Row],[Item_key]],GDList,Table_ExternalData_1[[#Headers],[21]])</f>
        <v>0</v>
      </c>
      <c r="AA247" s="7">
        <f>SUMIFS(GQList,GIList,Table_ExternalData_1[[#This Row],[Item_key]],GDList,Table_ExternalData_1[[#Headers],[22]])</f>
        <v>0</v>
      </c>
      <c r="AB247" s="7">
        <f>SUMIFS(GQList,GIList,Table_ExternalData_1[[#This Row],[Item_key]],GDList,Table_ExternalData_1[[#Headers],[23]])</f>
        <v>0</v>
      </c>
      <c r="AC247" s="7">
        <f>SUMIFS(GQList,GIList,Table_ExternalData_1[[#This Row],[Item_key]],GDList,Table_ExternalData_1[[#Headers],[24]])</f>
        <v>0</v>
      </c>
      <c r="AD247" s="7">
        <f>SUMIFS(GQList,GIList,Table_ExternalData_1[[#This Row],[Item_key]],GDList,Table_ExternalData_1[[#Headers],[25]])</f>
        <v>0</v>
      </c>
      <c r="AE247" s="7">
        <f>SUMIFS(GQList,GIList,Table_ExternalData_1[[#This Row],[Item_key]],GDList,Table_ExternalData_1[[#Headers],[26]])</f>
        <v>0</v>
      </c>
      <c r="AF247" s="7">
        <f>SUMIFS(GQList,GIList,Table_ExternalData_1[[#This Row],[Item_key]],GDList,Table_ExternalData_1[[#Headers],[27]])</f>
        <v>0</v>
      </c>
      <c r="AG247" s="7">
        <f>SUMIFS(GQList,GIList,Table_ExternalData_1[[#This Row],[Item_key]],GDList,Table_ExternalData_1[[#Headers],[28]])</f>
        <v>0</v>
      </c>
      <c r="AH247" s="7">
        <f>SUMIFS(GQList,GIList,Table_ExternalData_1[[#This Row],[Item_key]],GDList,Table_ExternalData_1[[#Headers],[29]])</f>
        <v>0</v>
      </c>
      <c r="AI247" s="7">
        <f>SUMIFS(GQList,GIList,Table_ExternalData_1[[#This Row],[Item_key]],GDList,Table_ExternalData_1[[#Headers],[30]])</f>
        <v>0</v>
      </c>
      <c r="AJ247" s="7">
        <f>SUMIFS(GQList,GIList,Table_ExternalData_1[[#This Row],[Item_key]],GDList,Table_ExternalData_1[[#Headers],[31]])</f>
        <v>0</v>
      </c>
      <c r="AK247" s="7">
        <f>SUM(Table_ExternalData_1[[#This Row],[1]:[31]])</f>
        <v>400</v>
      </c>
    </row>
    <row r="248" spans="1:37" hidden="1">
      <c r="A248" s="3" t="s">
        <v>903</v>
      </c>
      <c r="B248" s="3" t="s">
        <v>92</v>
      </c>
      <c r="C248" s="3" t="s">
        <v>912</v>
      </c>
      <c r="D248" s="3" t="s">
        <v>913</v>
      </c>
      <c r="E248" s="6" t="s">
        <v>1662</v>
      </c>
      <c r="F248" s="7">
        <f>SUMIFS(GQList,GIList,Table_ExternalData_1[[#This Row],[Item_key]],GDList,Table_ExternalData_1[[#Headers],[1]])</f>
        <v>0</v>
      </c>
      <c r="G248" s="7">
        <f>SUMIFS(GQList,GIList,Table_ExternalData_1[[#This Row],[Item_key]],GDList,Table_ExternalData_1[[#Headers],[2]])</f>
        <v>0</v>
      </c>
      <c r="H248" s="7">
        <f>SUMIFS(GQList,GIList,Table_ExternalData_1[[#This Row],[Item_key]],GDList,Table_ExternalData_1[[#Headers],[3]])</f>
        <v>0</v>
      </c>
      <c r="I248" s="7">
        <f>SUMIFS(GQList,GIList,Table_ExternalData_1[[#This Row],[Item_key]],GDList,Table_ExternalData_1[[#Headers],[4]])</f>
        <v>222</v>
      </c>
      <c r="J248" s="7">
        <f>SUMIFS(GQList,GIList,Table_ExternalData_1[[#This Row],[Item_key]],GDList,Table_ExternalData_1[[#Headers],[5]])</f>
        <v>0</v>
      </c>
      <c r="K248" s="7">
        <f>SUMIFS(GQList,GIList,Table_ExternalData_1[[#This Row],[Item_key]],GDList,Table_ExternalData_1[[#Headers],[6]])</f>
        <v>0</v>
      </c>
      <c r="L248" s="7">
        <f>SUMIFS(GQList,GIList,Table_ExternalData_1[[#This Row],[Item_key]],GDList,Table_ExternalData_1[[#Headers],[7]])</f>
        <v>0</v>
      </c>
      <c r="M248" s="7">
        <f>SUMIFS(GQList,GIList,Table_ExternalData_1[[#This Row],[Item_key]],GDList,Table_ExternalData_1[[#Headers],[8]])</f>
        <v>0</v>
      </c>
      <c r="N248" s="7">
        <f>SUMIFS(GQList,GIList,Table_ExternalData_1[[#This Row],[Item_key]],GDList,Table_ExternalData_1[[#Headers],[9]])</f>
        <v>0</v>
      </c>
      <c r="O248" s="7">
        <f>SUMIFS(GQList,GIList,Table_ExternalData_1[[#This Row],[Item_key]],GDList,Table_ExternalData_1[[#Headers],[10]])</f>
        <v>0</v>
      </c>
      <c r="P248" s="7">
        <f>SUMIFS(GQList,GIList,Table_ExternalData_1[[#This Row],[Item_key]],GDList,Table_ExternalData_1[[#Headers],[11]])</f>
        <v>0</v>
      </c>
      <c r="Q248" s="7">
        <f>SUMIFS(GQList,GIList,Table_ExternalData_1[[#This Row],[Item_key]],GDList,Table_ExternalData_1[[#Headers],[12]])</f>
        <v>0</v>
      </c>
      <c r="R248" s="7">
        <f>SUMIFS(GQList,GIList,Table_ExternalData_1[[#This Row],[Item_key]],GDList,Table_ExternalData_1[[#Headers],[13]])</f>
        <v>0</v>
      </c>
      <c r="S248" s="7">
        <f>SUMIFS(GQList,GIList,Table_ExternalData_1[[#This Row],[Item_key]],GDList,Table_ExternalData_1[[#Headers],[14]])</f>
        <v>0</v>
      </c>
      <c r="T248" s="7">
        <f>SUMIFS(GQList,GIList,Table_ExternalData_1[[#This Row],[Item_key]],GDList,Table_ExternalData_1[[#Headers],[15]])</f>
        <v>0</v>
      </c>
      <c r="U248" s="7">
        <f>SUMIFS(GQList,GIList,Table_ExternalData_1[[#This Row],[Item_key]],GDList,Table_ExternalData_1[[#Headers],[16]])</f>
        <v>0</v>
      </c>
      <c r="V248" s="7">
        <f>SUMIFS(GQList,GIList,Table_ExternalData_1[[#This Row],[Item_key]],GDList,Table_ExternalData_1[[#Headers],[17]])</f>
        <v>0</v>
      </c>
      <c r="W248" s="7">
        <f>SUMIFS(GQList,GIList,Table_ExternalData_1[[#This Row],[Item_key]],GDList,Table_ExternalData_1[[#Headers],[18]])</f>
        <v>0</v>
      </c>
      <c r="X248" s="7">
        <f>SUMIFS(GQList,GIList,Table_ExternalData_1[[#This Row],[Item_key]],GDList,Table_ExternalData_1[[#Headers],[19]])</f>
        <v>0</v>
      </c>
      <c r="Y248" s="7">
        <f>SUMIFS(GQList,GIList,Table_ExternalData_1[[#This Row],[Item_key]],GDList,Table_ExternalData_1[[#Headers],[20]])</f>
        <v>0</v>
      </c>
      <c r="Z248" s="7">
        <f>SUMIFS(GQList,GIList,Table_ExternalData_1[[#This Row],[Item_key]],GDList,Table_ExternalData_1[[#Headers],[21]])</f>
        <v>0</v>
      </c>
      <c r="AA248" s="7">
        <f>SUMIFS(GQList,GIList,Table_ExternalData_1[[#This Row],[Item_key]],GDList,Table_ExternalData_1[[#Headers],[22]])</f>
        <v>0</v>
      </c>
      <c r="AB248" s="7">
        <f>SUMIFS(GQList,GIList,Table_ExternalData_1[[#This Row],[Item_key]],GDList,Table_ExternalData_1[[#Headers],[23]])</f>
        <v>0</v>
      </c>
      <c r="AC248" s="7">
        <f>SUMIFS(GQList,GIList,Table_ExternalData_1[[#This Row],[Item_key]],GDList,Table_ExternalData_1[[#Headers],[24]])</f>
        <v>0</v>
      </c>
      <c r="AD248" s="7">
        <f>SUMIFS(GQList,GIList,Table_ExternalData_1[[#This Row],[Item_key]],GDList,Table_ExternalData_1[[#Headers],[25]])</f>
        <v>0</v>
      </c>
      <c r="AE248" s="7">
        <f>SUMIFS(GQList,GIList,Table_ExternalData_1[[#This Row],[Item_key]],GDList,Table_ExternalData_1[[#Headers],[26]])</f>
        <v>0</v>
      </c>
      <c r="AF248" s="7">
        <f>SUMIFS(GQList,GIList,Table_ExternalData_1[[#This Row],[Item_key]],GDList,Table_ExternalData_1[[#Headers],[27]])</f>
        <v>0</v>
      </c>
      <c r="AG248" s="7">
        <f>SUMIFS(GQList,GIList,Table_ExternalData_1[[#This Row],[Item_key]],GDList,Table_ExternalData_1[[#Headers],[28]])</f>
        <v>0</v>
      </c>
      <c r="AH248" s="7">
        <f>SUMIFS(GQList,GIList,Table_ExternalData_1[[#This Row],[Item_key]],GDList,Table_ExternalData_1[[#Headers],[29]])</f>
        <v>0</v>
      </c>
      <c r="AI248" s="7">
        <f>SUMIFS(GQList,GIList,Table_ExternalData_1[[#This Row],[Item_key]],GDList,Table_ExternalData_1[[#Headers],[30]])</f>
        <v>0</v>
      </c>
      <c r="AJ248" s="7">
        <f>SUMIFS(GQList,GIList,Table_ExternalData_1[[#This Row],[Item_key]],GDList,Table_ExternalData_1[[#Headers],[31]])</f>
        <v>0</v>
      </c>
      <c r="AK248" s="7">
        <f>SUM(Table_ExternalData_1[[#This Row],[1]:[31]])</f>
        <v>222</v>
      </c>
    </row>
    <row r="249" spans="1:37" hidden="1">
      <c r="A249" s="3" t="s">
        <v>903</v>
      </c>
      <c r="B249" s="3" t="s">
        <v>510</v>
      </c>
      <c r="C249" s="3" t="s">
        <v>914</v>
      </c>
      <c r="D249" s="3" t="s">
        <v>915</v>
      </c>
      <c r="E249" s="6" t="s">
        <v>1662</v>
      </c>
      <c r="F249" s="7">
        <f>SUMIFS(GQList,GIList,Table_ExternalData_1[[#This Row],[Item_key]],GDList,Table_ExternalData_1[[#Headers],[1]])</f>
        <v>0</v>
      </c>
      <c r="G249" s="7">
        <f>SUMIFS(GQList,GIList,Table_ExternalData_1[[#This Row],[Item_key]],GDList,Table_ExternalData_1[[#Headers],[2]])</f>
        <v>0</v>
      </c>
      <c r="H249" s="7">
        <f>SUMIFS(GQList,GIList,Table_ExternalData_1[[#This Row],[Item_key]],GDList,Table_ExternalData_1[[#Headers],[3]])</f>
        <v>0</v>
      </c>
      <c r="I249" s="7">
        <f>SUMIFS(GQList,GIList,Table_ExternalData_1[[#This Row],[Item_key]],GDList,Table_ExternalData_1[[#Headers],[4]])</f>
        <v>0</v>
      </c>
      <c r="J249" s="7">
        <f>SUMIFS(GQList,GIList,Table_ExternalData_1[[#This Row],[Item_key]],GDList,Table_ExternalData_1[[#Headers],[5]])</f>
        <v>0</v>
      </c>
      <c r="K249" s="7">
        <f>SUMIFS(GQList,GIList,Table_ExternalData_1[[#This Row],[Item_key]],GDList,Table_ExternalData_1[[#Headers],[6]])</f>
        <v>0</v>
      </c>
      <c r="L249" s="7">
        <f>SUMIFS(GQList,GIList,Table_ExternalData_1[[#This Row],[Item_key]],GDList,Table_ExternalData_1[[#Headers],[7]])</f>
        <v>0</v>
      </c>
      <c r="M249" s="7">
        <f>SUMIFS(GQList,GIList,Table_ExternalData_1[[#This Row],[Item_key]],GDList,Table_ExternalData_1[[#Headers],[8]])</f>
        <v>0</v>
      </c>
      <c r="N249" s="7">
        <f>SUMIFS(GQList,GIList,Table_ExternalData_1[[#This Row],[Item_key]],GDList,Table_ExternalData_1[[#Headers],[9]])</f>
        <v>0</v>
      </c>
      <c r="O249" s="7">
        <f>SUMIFS(GQList,GIList,Table_ExternalData_1[[#This Row],[Item_key]],GDList,Table_ExternalData_1[[#Headers],[10]])</f>
        <v>0</v>
      </c>
      <c r="P249" s="7">
        <f>SUMIFS(GQList,GIList,Table_ExternalData_1[[#This Row],[Item_key]],GDList,Table_ExternalData_1[[#Headers],[11]])</f>
        <v>0</v>
      </c>
      <c r="Q249" s="7">
        <f>SUMIFS(GQList,GIList,Table_ExternalData_1[[#This Row],[Item_key]],GDList,Table_ExternalData_1[[#Headers],[12]])</f>
        <v>0</v>
      </c>
      <c r="R249" s="7">
        <f>SUMIFS(GQList,GIList,Table_ExternalData_1[[#This Row],[Item_key]],GDList,Table_ExternalData_1[[#Headers],[13]])</f>
        <v>0</v>
      </c>
      <c r="S249" s="7">
        <f>SUMIFS(GQList,GIList,Table_ExternalData_1[[#This Row],[Item_key]],GDList,Table_ExternalData_1[[#Headers],[14]])</f>
        <v>0</v>
      </c>
      <c r="T249" s="7">
        <f>SUMIFS(GQList,GIList,Table_ExternalData_1[[#This Row],[Item_key]],GDList,Table_ExternalData_1[[#Headers],[15]])</f>
        <v>0</v>
      </c>
      <c r="U249" s="7">
        <f>SUMIFS(GQList,GIList,Table_ExternalData_1[[#This Row],[Item_key]],GDList,Table_ExternalData_1[[#Headers],[16]])</f>
        <v>0</v>
      </c>
      <c r="V249" s="7">
        <f>SUMIFS(GQList,GIList,Table_ExternalData_1[[#This Row],[Item_key]],GDList,Table_ExternalData_1[[#Headers],[17]])</f>
        <v>0</v>
      </c>
      <c r="W249" s="7">
        <f>SUMIFS(GQList,GIList,Table_ExternalData_1[[#This Row],[Item_key]],GDList,Table_ExternalData_1[[#Headers],[18]])</f>
        <v>0</v>
      </c>
      <c r="X249" s="7">
        <f>SUMIFS(GQList,GIList,Table_ExternalData_1[[#This Row],[Item_key]],GDList,Table_ExternalData_1[[#Headers],[19]])</f>
        <v>0</v>
      </c>
      <c r="Y249" s="7">
        <f>SUMIFS(GQList,GIList,Table_ExternalData_1[[#This Row],[Item_key]],GDList,Table_ExternalData_1[[#Headers],[20]])</f>
        <v>0</v>
      </c>
      <c r="Z249" s="7">
        <f>SUMIFS(GQList,GIList,Table_ExternalData_1[[#This Row],[Item_key]],GDList,Table_ExternalData_1[[#Headers],[21]])</f>
        <v>0</v>
      </c>
      <c r="AA249" s="7">
        <f>SUMIFS(GQList,GIList,Table_ExternalData_1[[#This Row],[Item_key]],GDList,Table_ExternalData_1[[#Headers],[22]])</f>
        <v>0</v>
      </c>
      <c r="AB249" s="7">
        <f>SUMIFS(GQList,GIList,Table_ExternalData_1[[#This Row],[Item_key]],GDList,Table_ExternalData_1[[#Headers],[23]])</f>
        <v>0</v>
      </c>
      <c r="AC249" s="7">
        <f>SUMIFS(GQList,GIList,Table_ExternalData_1[[#This Row],[Item_key]],GDList,Table_ExternalData_1[[#Headers],[24]])</f>
        <v>0</v>
      </c>
      <c r="AD249" s="7">
        <f>SUMIFS(GQList,GIList,Table_ExternalData_1[[#This Row],[Item_key]],GDList,Table_ExternalData_1[[#Headers],[25]])</f>
        <v>290</v>
      </c>
      <c r="AE249" s="7">
        <f>SUMIFS(GQList,GIList,Table_ExternalData_1[[#This Row],[Item_key]],GDList,Table_ExternalData_1[[#Headers],[26]])</f>
        <v>0</v>
      </c>
      <c r="AF249" s="7">
        <f>SUMIFS(GQList,GIList,Table_ExternalData_1[[#This Row],[Item_key]],GDList,Table_ExternalData_1[[#Headers],[27]])</f>
        <v>210</v>
      </c>
      <c r="AG249" s="7">
        <f>SUMIFS(GQList,GIList,Table_ExternalData_1[[#This Row],[Item_key]],GDList,Table_ExternalData_1[[#Headers],[28]])</f>
        <v>0</v>
      </c>
      <c r="AH249" s="7">
        <f>SUMIFS(GQList,GIList,Table_ExternalData_1[[#This Row],[Item_key]],GDList,Table_ExternalData_1[[#Headers],[29]])</f>
        <v>0</v>
      </c>
      <c r="AI249" s="7">
        <f>SUMIFS(GQList,GIList,Table_ExternalData_1[[#This Row],[Item_key]],GDList,Table_ExternalData_1[[#Headers],[30]])</f>
        <v>0</v>
      </c>
      <c r="AJ249" s="7">
        <f>SUMIFS(GQList,GIList,Table_ExternalData_1[[#This Row],[Item_key]],GDList,Table_ExternalData_1[[#Headers],[31]])</f>
        <v>0</v>
      </c>
      <c r="AK249" s="7">
        <f>SUM(Table_ExternalData_1[[#This Row],[1]:[31]])</f>
        <v>500</v>
      </c>
    </row>
    <row r="250" spans="1:37" hidden="1">
      <c r="A250" s="3" t="s">
        <v>903</v>
      </c>
      <c r="B250" s="3" t="s">
        <v>204</v>
      </c>
      <c r="C250" s="3" t="s">
        <v>916</v>
      </c>
      <c r="D250" s="3" t="s">
        <v>917</v>
      </c>
      <c r="E250" s="6" t="s">
        <v>1662</v>
      </c>
      <c r="F250" s="7">
        <f>SUMIFS(GQList,GIList,Table_ExternalData_1[[#This Row],[Item_key]],GDList,Table_ExternalData_1[[#Headers],[1]])</f>
        <v>0</v>
      </c>
      <c r="G250" s="7">
        <f>SUMIFS(GQList,GIList,Table_ExternalData_1[[#This Row],[Item_key]],GDList,Table_ExternalData_1[[#Headers],[2]])</f>
        <v>0</v>
      </c>
      <c r="H250" s="7">
        <f>SUMIFS(GQList,GIList,Table_ExternalData_1[[#This Row],[Item_key]],GDList,Table_ExternalData_1[[#Headers],[3]])</f>
        <v>0</v>
      </c>
      <c r="I250" s="7">
        <f>SUMIFS(GQList,GIList,Table_ExternalData_1[[#This Row],[Item_key]],GDList,Table_ExternalData_1[[#Headers],[4]])</f>
        <v>0</v>
      </c>
      <c r="J250" s="7">
        <f>SUMIFS(GQList,GIList,Table_ExternalData_1[[#This Row],[Item_key]],GDList,Table_ExternalData_1[[#Headers],[5]])</f>
        <v>0</v>
      </c>
      <c r="K250" s="7">
        <f>SUMIFS(GQList,GIList,Table_ExternalData_1[[#This Row],[Item_key]],GDList,Table_ExternalData_1[[#Headers],[6]])</f>
        <v>0</v>
      </c>
      <c r="L250" s="7">
        <f>SUMIFS(GQList,GIList,Table_ExternalData_1[[#This Row],[Item_key]],GDList,Table_ExternalData_1[[#Headers],[7]])</f>
        <v>0</v>
      </c>
      <c r="M250" s="7">
        <f>SUMIFS(GQList,GIList,Table_ExternalData_1[[#This Row],[Item_key]],GDList,Table_ExternalData_1[[#Headers],[8]])</f>
        <v>0</v>
      </c>
      <c r="N250" s="7">
        <f>SUMIFS(GQList,GIList,Table_ExternalData_1[[#This Row],[Item_key]],GDList,Table_ExternalData_1[[#Headers],[9]])</f>
        <v>200</v>
      </c>
      <c r="O250" s="7">
        <f>SUMIFS(GQList,GIList,Table_ExternalData_1[[#This Row],[Item_key]],GDList,Table_ExternalData_1[[#Headers],[10]])</f>
        <v>400</v>
      </c>
      <c r="P250" s="7">
        <f>SUMIFS(GQList,GIList,Table_ExternalData_1[[#This Row],[Item_key]],GDList,Table_ExternalData_1[[#Headers],[11]])</f>
        <v>500</v>
      </c>
      <c r="Q250" s="7">
        <f>SUMIFS(GQList,GIList,Table_ExternalData_1[[#This Row],[Item_key]],GDList,Table_ExternalData_1[[#Headers],[12]])</f>
        <v>0</v>
      </c>
      <c r="R250" s="7">
        <f>SUMIFS(GQList,GIList,Table_ExternalData_1[[#This Row],[Item_key]],GDList,Table_ExternalData_1[[#Headers],[13]])</f>
        <v>0</v>
      </c>
      <c r="S250" s="7">
        <f>SUMIFS(GQList,GIList,Table_ExternalData_1[[#This Row],[Item_key]],GDList,Table_ExternalData_1[[#Headers],[14]])</f>
        <v>0</v>
      </c>
      <c r="T250" s="7">
        <f>SUMIFS(GQList,GIList,Table_ExternalData_1[[#This Row],[Item_key]],GDList,Table_ExternalData_1[[#Headers],[15]])</f>
        <v>0</v>
      </c>
      <c r="U250" s="7">
        <f>SUMIFS(GQList,GIList,Table_ExternalData_1[[#This Row],[Item_key]],GDList,Table_ExternalData_1[[#Headers],[16]])</f>
        <v>200</v>
      </c>
      <c r="V250" s="7">
        <f>SUMIFS(GQList,GIList,Table_ExternalData_1[[#This Row],[Item_key]],GDList,Table_ExternalData_1[[#Headers],[17]])</f>
        <v>200</v>
      </c>
      <c r="W250" s="7">
        <f>SUMIFS(GQList,GIList,Table_ExternalData_1[[#This Row],[Item_key]],GDList,Table_ExternalData_1[[#Headers],[18]])</f>
        <v>0</v>
      </c>
      <c r="X250" s="7">
        <f>SUMIFS(GQList,GIList,Table_ExternalData_1[[#This Row],[Item_key]],GDList,Table_ExternalData_1[[#Headers],[19]])</f>
        <v>800</v>
      </c>
      <c r="Y250" s="7">
        <f>SUMIFS(GQList,GIList,Table_ExternalData_1[[#This Row],[Item_key]],GDList,Table_ExternalData_1[[#Headers],[20]])</f>
        <v>0</v>
      </c>
      <c r="Z250" s="7">
        <f>SUMIFS(GQList,GIList,Table_ExternalData_1[[#This Row],[Item_key]],GDList,Table_ExternalData_1[[#Headers],[21]])</f>
        <v>0</v>
      </c>
      <c r="AA250" s="7">
        <f>SUMIFS(GQList,GIList,Table_ExternalData_1[[#This Row],[Item_key]],GDList,Table_ExternalData_1[[#Headers],[22]])</f>
        <v>0</v>
      </c>
      <c r="AB250" s="7">
        <f>SUMIFS(GQList,GIList,Table_ExternalData_1[[#This Row],[Item_key]],GDList,Table_ExternalData_1[[#Headers],[23]])</f>
        <v>0</v>
      </c>
      <c r="AC250" s="7">
        <f>SUMIFS(GQList,GIList,Table_ExternalData_1[[#This Row],[Item_key]],GDList,Table_ExternalData_1[[#Headers],[24]])</f>
        <v>0</v>
      </c>
      <c r="AD250" s="7">
        <f>SUMIFS(GQList,GIList,Table_ExternalData_1[[#This Row],[Item_key]],GDList,Table_ExternalData_1[[#Headers],[25]])</f>
        <v>0</v>
      </c>
      <c r="AE250" s="7">
        <f>SUMIFS(GQList,GIList,Table_ExternalData_1[[#This Row],[Item_key]],GDList,Table_ExternalData_1[[#Headers],[26]])</f>
        <v>0</v>
      </c>
      <c r="AF250" s="7">
        <f>SUMIFS(GQList,GIList,Table_ExternalData_1[[#This Row],[Item_key]],GDList,Table_ExternalData_1[[#Headers],[27]])</f>
        <v>0</v>
      </c>
      <c r="AG250" s="7">
        <f>SUMIFS(GQList,GIList,Table_ExternalData_1[[#This Row],[Item_key]],GDList,Table_ExternalData_1[[#Headers],[28]])</f>
        <v>0</v>
      </c>
      <c r="AH250" s="7">
        <f>SUMIFS(GQList,GIList,Table_ExternalData_1[[#This Row],[Item_key]],GDList,Table_ExternalData_1[[#Headers],[29]])</f>
        <v>0</v>
      </c>
      <c r="AI250" s="7">
        <f>SUMIFS(GQList,GIList,Table_ExternalData_1[[#This Row],[Item_key]],GDList,Table_ExternalData_1[[#Headers],[30]])</f>
        <v>0</v>
      </c>
      <c r="AJ250" s="7">
        <f>SUMIFS(GQList,GIList,Table_ExternalData_1[[#This Row],[Item_key]],GDList,Table_ExternalData_1[[#Headers],[31]])</f>
        <v>0</v>
      </c>
      <c r="AK250" s="7">
        <f>SUM(Table_ExternalData_1[[#This Row],[1]:[31]])</f>
        <v>2300</v>
      </c>
    </row>
    <row r="251" spans="1:37" hidden="1">
      <c r="A251" s="3" t="s">
        <v>903</v>
      </c>
      <c r="B251" s="3" t="s">
        <v>514</v>
      </c>
      <c r="C251" s="3" t="s">
        <v>918</v>
      </c>
      <c r="D251" s="3" t="s">
        <v>917</v>
      </c>
      <c r="E251" s="6" t="s">
        <v>1662</v>
      </c>
      <c r="F251" s="7">
        <f>SUMIFS(GQList,GIList,Table_ExternalData_1[[#This Row],[Item_key]],GDList,Table_ExternalData_1[[#Headers],[1]])</f>
        <v>0</v>
      </c>
      <c r="G251" s="7">
        <f>SUMIFS(GQList,GIList,Table_ExternalData_1[[#This Row],[Item_key]],GDList,Table_ExternalData_1[[#Headers],[2]])</f>
        <v>0</v>
      </c>
      <c r="H251" s="7">
        <f>SUMIFS(GQList,GIList,Table_ExternalData_1[[#This Row],[Item_key]],GDList,Table_ExternalData_1[[#Headers],[3]])</f>
        <v>0</v>
      </c>
      <c r="I251" s="7">
        <f>SUMIFS(GQList,GIList,Table_ExternalData_1[[#This Row],[Item_key]],GDList,Table_ExternalData_1[[#Headers],[4]])</f>
        <v>0</v>
      </c>
      <c r="J251" s="7">
        <f>SUMIFS(GQList,GIList,Table_ExternalData_1[[#This Row],[Item_key]],GDList,Table_ExternalData_1[[#Headers],[5]])</f>
        <v>0</v>
      </c>
      <c r="K251" s="7">
        <f>SUMIFS(GQList,GIList,Table_ExternalData_1[[#This Row],[Item_key]],GDList,Table_ExternalData_1[[#Headers],[6]])</f>
        <v>0</v>
      </c>
      <c r="L251" s="7">
        <f>SUMIFS(GQList,GIList,Table_ExternalData_1[[#This Row],[Item_key]],GDList,Table_ExternalData_1[[#Headers],[7]])</f>
        <v>0</v>
      </c>
      <c r="M251" s="7">
        <f>SUMIFS(GQList,GIList,Table_ExternalData_1[[#This Row],[Item_key]],GDList,Table_ExternalData_1[[#Headers],[8]])</f>
        <v>0</v>
      </c>
      <c r="N251" s="7">
        <f>SUMIFS(GQList,GIList,Table_ExternalData_1[[#This Row],[Item_key]],GDList,Table_ExternalData_1[[#Headers],[9]])</f>
        <v>0</v>
      </c>
      <c r="O251" s="7">
        <f>SUMIFS(GQList,GIList,Table_ExternalData_1[[#This Row],[Item_key]],GDList,Table_ExternalData_1[[#Headers],[10]])</f>
        <v>0</v>
      </c>
      <c r="P251" s="7">
        <f>SUMIFS(GQList,GIList,Table_ExternalData_1[[#This Row],[Item_key]],GDList,Table_ExternalData_1[[#Headers],[11]])</f>
        <v>0</v>
      </c>
      <c r="Q251" s="7">
        <f>SUMIFS(GQList,GIList,Table_ExternalData_1[[#This Row],[Item_key]],GDList,Table_ExternalData_1[[#Headers],[12]])</f>
        <v>0</v>
      </c>
      <c r="R251" s="7">
        <f>SUMIFS(GQList,GIList,Table_ExternalData_1[[#This Row],[Item_key]],GDList,Table_ExternalData_1[[#Headers],[13]])</f>
        <v>0</v>
      </c>
      <c r="S251" s="7">
        <f>SUMIFS(GQList,GIList,Table_ExternalData_1[[#This Row],[Item_key]],GDList,Table_ExternalData_1[[#Headers],[14]])</f>
        <v>0</v>
      </c>
      <c r="T251" s="7">
        <f>SUMIFS(GQList,GIList,Table_ExternalData_1[[#This Row],[Item_key]],GDList,Table_ExternalData_1[[#Headers],[15]])</f>
        <v>0</v>
      </c>
      <c r="U251" s="7">
        <f>SUMIFS(GQList,GIList,Table_ExternalData_1[[#This Row],[Item_key]],GDList,Table_ExternalData_1[[#Headers],[16]])</f>
        <v>0</v>
      </c>
      <c r="V251" s="7">
        <f>SUMIFS(GQList,GIList,Table_ExternalData_1[[#This Row],[Item_key]],GDList,Table_ExternalData_1[[#Headers],[17]])</f>
        <v>0</v>
      </c>
      <c r="W251" s="7">
        <f>SUMIFS(GQList,GIList,Table_ExternalData_1[[#This Row],[Item_key]],GDList,Table_ExternalData_1[[#Headers],[18]])</f>
        <v>0</v>
      </c>
      <c r="X251" s="7">
        <f>SUMIFS(GQList,GIList,Table_ExternalData_1[[#This Row],[Item_key]],GDList,Table_ExternalData_1[[#Headers],[19]])</f>
        <v>0</v>
      </c>
      <c r="Y251" s="7">
        <f>SUMIFS(GQList,GIList,Table_ExternalData_1[[#This Row],[Item_key]],GDList,Table_ExternalData_1[[#Headers],[20]])</f>
        <v>0</v>
      </c>
      <c r="Z251" s="7">
        <f>SUMIFS(GQList,GIList,Table_ExternalData_1[[#This Row],[Item_key]],GDList,Table_ExternalData_1[[#Headers],[21]])</f>
        <v>0</v>
      </c>
      <c r="AA251" s="7">
        <f>SUMIFS(GQList,GIList,Table_ExternalData_1[[#This Row],[Item_key]],GDList,Table_ExternalData_1[[#Headers],[22]])</f>
        <v>0</v>
      </c>
      <c r="AB251" s="7">
        <f>SUMIFS(GQList,GIList,Table_ExternalData_1[[#This Row],[Item_key]],GDList,Table_ExternalData_1[[#Headers],[23]])</f>
        <v>0</v>
      </c>
      <c r="AC251" s="7">
        <f>SUMIFS(GQList,GIList,Table_ExternalData_1[[#This Row],[Item_key]],GDList,Table_ExternalData_1[[#Headers],[24]])</f>
        <v>0</v>
      </c>
      <c r="AD251" s="7">
        <f>SUMIFS(GQList,GIList,Table_ExternalData_1[[#This Row],[Item_key]],GDList,Table_ExternalData_1[[#Headers],[25]])</f>
        <v>339</v>
      </c>
      <c r="AE251" s="7">
        <f>SUMIFS(GQList,GIList,Table_ExternalData_1[[#This Row],[Item_key]],GDList,Table_ExternalData_1[[#Headers],[26]])</f>
        <v>0</v>
      </c>
      <c r="AF251" s="7">
        <f>SUMIFS(GQList,GIList,Table_ExternalData_1[[#This Row],[Item_key]],GDList,Table_ExternalData_1[[#Headers],[27]])</f>
        <v>0</v>
      </c>
      <c r="AG251" s="7">
        <f>SUMIFS(GQList,GIList,Table_ExternalData_1[[#This Row],[Item_key]],GDList,Table_ExternalData_1[[#Headers],[28]])</f>
        <v>0</v>
      </c>
      <c r="AH251" s="7">
        <f>SUMIFS(GQList,GIList,Table_ExternalData_1[[#This Row],[Item_key]],GDList,Table_ExternalData_1[[#Headers],[29]])</f>
        <v>0</v>
      </c>
      <c r="AI251" s="7">
        <f>SUMIFS(GQList,GIList,Table_ExternalData_1[[#This Row],[Item_key]],GDList,Table_ExternalData_1[[#Headers],[30]])</f>
        <v>0</v>
      </c>
      <c r="AJ251" s="7">
        <f>SUMIFS(GQList,GIList,Table_ExternalData_1[[#This Row],[Item_key]],GDList,Table_ExternalData_1[[#Headers],[31]])</f>
        <v>0</v>
      </c>
      <c r="AK251" s="7">
        <f>SUM(Table_ExternalData_1[[#This Row],[1]:[31]])</f>
        <v>339</v>
      </c>
    </row>
    <row r="252" spans="1:37" hidden="1">
      <c r="A252" s="3" t="s">
        <v>903</v>
      </c>
      <c r="B252" s="3" t="s">
        <v>100</v>
      </c>
      <c r="C252" s="3" t="s">
        <v>919</v>
      </c>
      <c r="D252" s="3" t="s">
        <v>920</v>
      </c>
      <c r="E252" s="6" t="s">
        <v>1662</v>
      </c>
      <c r="F252" s="7">
        <f>SUMIFS(GQList,GIList,Table_ExternalData_1[[#This Row],[Item_key]],GDList,Table_ExternalData_1[[#Headers],[1]])</f>
        <v>0</v>
      </c>
      <c r="G252" s="7">
        <f>SUMIFS(GQList,GIList,Table_ExternalData_1[[#This Row],[Item_key]],GDList,Table_ExternalData_1[[#Headers],[2]])</f>
        <v>0</v>
      </c>
      <c r="H252" s="7">
        <f>SUMIFS(GQList,GIList,Table_ExternalData_1[[#This Row],[Item_key]],GDList,Table_ExternalData_1[[#Headers],[3]])</f>
        <v>0</v>
      </c>
      <c r="I252" s="7">
        <f>SUMIFS(GQList,GIList,Table_ExternalData_1[[#This Row],[Item_key]],GDList,Table_ExternalData_1[[#Headers],[4]])</f>
        <v>187</v>
      </c>
      <c r="J252" s="7">
        <f>SUMIFS(GQList,GIList,Table_ExternalData_1[[#This Row],[Item_key]],GDList,Table_ExternalData_1[[#Headers],[5]])</f>
        <v>0</v>
      </c>
      <c r="K252" s="7">
        <f>SUMIFS(GQList,GIList,Table_ExternalData_1[[#This Row],[Item_key]],GDList,Table_ExternalData_1[[#Headers],[6]])</f>
        <v>0</v>
      </c>
      <c r="L252" s="7">
        <f>SUMIFS(GQList,GIList,Table_ExternalData_1[[#This Row],[Item_key]],GDList,Table_ExternalData_1[[#Headers],[7]])</f>
        <v>0</v>
      </c>
      <c r="M252" s="7">
        <f>SUMIFS(GQList,GIList,Table_ExternalData_1[[#This Row],[Item_key]],GDList,Table_ExternalData_1[[#Headers],[8]])</f>
        <v>0</v>
      </c>
      <c r="N252" s="7">
        <f>SUMIFS(GQList,GIList,Table_ExternalData_1[[#This Row],[Item_key]],GDList,Table_ExternalData_1[[#Headers],[9]])</f>
        <v>100</v>
      </c>
      <c r="O252" s="7">
        <f>SUMIFS(GQList,GIList,Table_ExternalData_1[[#This Row],[Item_key]],GDList,Table_ExternalData_1[[#Headers],[10]])</f>
        <v>0</v>
      </c>
      <c r="P252" s="7">
        <f>SUMIFS(GQList,GIList,Table_ExternalData_1[[#This Row],[Item_key]],GDList,Table_ExternalData_1[[#Headers],[11]])</f>
        <v>0</v>
      </c>
      <c r="Q252" s="7">
        <f>SUMIFS(GQList,GIList,Table_ExternalData_1[[#This Row],[Item_key]],GDList,Table_ExternalData_1[[#Headers],[12]])</f>
        <v>0</v>
      </c>
      <c r="R252" s="7">
        <f>SUMIFS(GQList,GIList,Table_ExternalData_1[[#This Row],[Item_key]],GDList,Table_ExternalData_1[[#Headers],[13]])</f>
        <v>0</v>
      </c>
      <c r="S252" s="7">
        <f>SUMIFS(GQList,GIList,Table_ExternalData_1[[#This Row],[Item_key]],GDList,Table_ExternalData_1[[#Headers],[14]])</f>
        <v>0</v>
      </c>
      <c r="T252" s="7">
        <f>SUMIFS(GQList,GIList,Table_ExternalData_1[[#This Row],[Item_key]],GDList,Table_ExternalData_1[[#Headers],[15]])</f>
        <v>0</v>
      </c>
      <c r="U252" s="7">
        <f>SUMIFS(GQList,GIList,Table_ExternalData_1[[#This Row],[Item_key]],GDList,Table_ExternalData_1[[#Headers],[16]])</f>
        <v>0</v>
      </c>
      <c r="V252" s="7">
        <f>SUMIFS(GQList,GIList,Table_ExternalData_1[[#This Row],[Item_key]],GDList,Table_ExternalData_1[[#Headers],[17]])</f>
        <v>0</v>
      </c>
      <c r="W252" s="7">
        <f>SUMIFS(GQList,GIList,Table_ExternalData_1[[#This Row],[Item_key]],GDList,Table_ExternalData_1[[#Headers],[18]])</f>
        <v>0</v>
      </c>
      <c r="X252" s="7">
        <f>SUMIFS(GQList,GIList,Table_ExternalData_1[[#This Row],[Item_key]],GDList,Table_ExternalData_1[[#Headers],[19]])</f>
        <v>0</v>
      </c>
      <c r="Y252" s="7">
        <f>SUMIFS(GQList,GIList,Table_ExternalData_1[[#This Row],[Item_key]],GDList,Table_ExternalData_1[[#Headers],[20]])</f>
        <v>0</v>
      </c>
      <c r="Z252" s="7">
        <f>SUMIFS(GQList,GIList,Table_ExternalData_1[[#This Row],[Item_key]],GDList,Table_ExternalData_1[[#Headers],[21]])</f>
        <v>0</v>
      </c>
      <c r="AA252" s="7">
        <f>SUMIFS(GQList,GIList,Table_ExternalData_1[[#This Row],[Item_key]],GDList,Table_ExternalData_1[[#Headers],[22]])</f>
        <v>0</v>
      </c>
      <c r="AB252" s="7">
        <f>SUMIFS(GQList,GIList,Table_ExternalData_1[[#This Row],[Item_key]],GDList,Table_ExternalData_1[[#Headers],[23]])</f>
        <v>0</v>
      </c>
      <c r="AC252" s="7">
        <f>SUMIFS(GQList,GIList,Table_ExternalData_1[[#This Row],[Item_key]],GDList,Table_ExternalData_1[[#Headers],[24]])</f>
        <v>0</v>
      </c>
      <c r="AD252" s="7">
        <f>SUMIFS(GQList,GIList,Table_ExternalData_1[[#This Row],[Item_key]],GDList,Table_ExternalData_1[[#Headers],[25]])</f>
        <v>0</v>
      </c>
      <c r="AE252" s="7">
        <f>SUMIFS(GQList,GIList,Table_ExternalData_1[[#This Row],[Item_key]],GDList,Table_ExternalData_1[[#Headers],[26]])</f>
        <v>0</v>
      </c>
      <c r="AF252" s="7">
        <f>SUMIFS(GQList,GIList,Table_ExternalData_1[[#This Row],[Item_key]],GDList,Table_ExternalData_1[[#Headers],[27]])</f>
        <v>0</v>
      </c>
      <c r="AG252" s="7">
        <f>SUMIFS(GQList,GIList,Table_ExternalData_1[[#This Row],[Item_key]],GDList,Table_ExternalData_1[[#Headers],[28]])</f>
        <v>0</v>
      </c>
      <c r="AH252" s="7">
        <f>SUMIFS(GQList,GIList,Table_ExternalData_1[[#This Row],[Item_key]],GDList,Table_ExternalData_1[[#Headers],[29]])</f>
        <v>0</v>
      </c>
      <c r="AI252" s="7">
        <f>SUMIFS(GQList,GIList,Table_ExternalData_1[[#This Row],[Item_key]],GDList,Table_ExternalData_1[[#Headers],[30]])</f>
        <v>0</v>
      </c>
      <c r="AJ252" s="7">
        <f>SUMIFS(GQList,GIList,Table_ExternalData_1[[#This Row],[Item_key]],GDList,Table_ExternalData_1[[#Headers],[31]])</f>
        <v>0</v>
      </c>
      <c r="AK252" s="7">
        <f>SUM(Table_ExternalData_1[[#This Row],[1]:[31]])</f>
        <v>287</v>
      </c>
    </row>
    <row r="253" spans="1:37" hidden="1">
      <c r="A253" s="3" t="s">
        <v>903</v>
      </c>
      <c r="B253" s="3" t="s">
        <v>544</v>
      </c>
      <c r="C253" s="3" t="s">
        <v>921</v>
      </c>
      <c r="D253" s="3" t="s">
        <v>922</v>
      </c>
      <c r="E253" s="6" t="s">
        <v>1662</v>
      </c>
      <c r="F253" s="7">
        <f>SUMIFS(GQList,GIList,Table_ExternalData_1[[#This Row],[Item_key]],GDList,Table_ExternalData_1[[#Headers],[1]])</f>
        <v>0</v>
      </c>
      <c r="G253" s="7">
        <f>SUMIFS(GQList,GIList,Table_ExternalData_1[[#This Row],[Item_key]],GDList,Table_ExternalData_1[[#Headers],[2]])</f>
        <v>0</v>
      </c>
      <c r="H253" s="7">
        <f>SUMIFS(GQList,GIList,Table_ExternalData_1[[#This Row],[Item_key]],GDList,Table_ExternalData_1[[#Headers],[3]])</f>
        <v>0</v>
      </c>
      <c r="I253" s="7">
        <f>SUMIFS(GQList,GIList,Table_ExternalData_1[[#This Row],[Item_key]],GDList,Table_ExternalData_1[[#Headers],[4]])</f>
        <v>0</v>
      </c>
      <c r="J253" s="7">
        <f>SUMIFS(GQList,GIList,Table_ExternalData_1[[#This Row],[Item_key]],GDList,Table_ExternalData_1[[#Headers],[5]])</f>
        <v>0</v>
      </c>
      <c r="K253" s="7">
        <f>SUMIFS(GQList,GIList,Table_ExternalData_1[[#This Row],[Item_key]],GDList,Table_ExternalData_1[[#Headers],[6]])</f>
        <v>0</v>
      </c>
      <c r="L253" s="7">
        <f>SUMIFS(GQList,GIList,Table_ExternalData_1[[#This Row],[Item_key]],GDList,Table_ExternalData_1[[#Headers],[7]])</f>
        <v>0</v>
      </c>
      <c r="M253" s="7">
        <f>SUMIFS(GQList,GIList,Table_ExternalData_1[[#This Row],[Item_key]],GDList,Table_ExternalData_1[[#Headers],[8]])</f>
        <v>0</v>
      </c>
      <c r="N253" s="7">
        <f>SUMIFS(GQList,GIList,Table_ExternalData_1[[#This Row],[Item_key]],GDList,Table_ExternalData_1[[#Headers],[9]])</f>
        <v>0</v>
      </c>
      <c r="O253" s="7">
        <f>SUMIFS(GQList,GIList,Table_ExternalData_1[[#This Row],[Item_key]],GDList,Table_ExternalData_1[[#Headers],[10]])</f>
        <v>0</v>
      </c>
      <c r="P253" s="7">
        <f>SUMIFS(GQList,GIList,Table_ExternalData_1[[#This Row],[Item_key]],GDList,Table_ExternalData_1[[#Headers],[11]])</f>
        <v>0</v>
      </c>
      <c r="Q253" s="7">
        <f>SUMIFS(GQList,GIList,Table_ExternalData_1[[#This Row],[Item_key]],GDList,Table_ExternalData_1[[#Headers],[12]])</f>
        <v>0</v>
      </c>
      <c r="R253" s="7">
        <f>SUMIFS(GQList,GIList,Table_ExternalData_1[[#This Row],[Item_key]],GDList,Table_ExternalData_1[[#Headers],[13]])</f>
        <v>0</v>
      </c>
      <c r="S253" s="7">
        <f>SUMIFS(GQList,GIList,Table_ExternalData_1[[#This Row],[Item_key]],GDList,Table_ExternalData_1[[#Headers],[14]])</f>
        <v>0</v>
      </c>
      <c r="T253" s="7">
        <f>SUMIFS(GQList,GIList,Table_ExternalData_1[[#This Row],[Item_key]],GDList,Table_ExternalData_1[[#Headers],[15]])</f>
        <v>0</v>
      </c>
      <c r="U253" s="7">
        <f>SUMIFS(GQList,GIList,Table_ExternalData_1[[#This Row],[Item_key]],GDList,Table_ExternalData_1[[#Headers],[16]])</f>
        <v>0</v>
      </c>
      <c r="V253" s="7">
        <f>SUMIFS(GQList,GIList,Table_ExternalData_1[[#This Row],[Item_key]],GDList,Table_ExternalData_1[[#Headers],[17]])</f>
        <v>0</v>
      </c>
      <c r="W253" s="7">
        <f>SUMIFS(GQList,GIList,Table_ExternalData_1[[#This Row],[Item_key]],GDList,Table_ExternalData_1[[#Headers],[18]])</f>
        <v>0</v>
      </c>
      <c r="X253" s="7">
        <f>SUMIFS(GQList,GIList,Table_ExternalData_1[[#This Row],[Item_key]],GDList,Table_ExternalData_1[[#Headers],[19]])</f>
        <v>0</v>
      </c>
      <c r="Y253" s="7">
        <f>SUMIFS(GQList,GIList,Table_ExternalData_1[[#This Row],[Item_key]],GDList,Table_ExternalData_1[[#Headers],[20]])</f>
        <v>0</v>
      </c>
      <c r="Z253" s="7">
        <f>SUMIFS(GQList,GIList,Table_ExternalData_1[[#This Row],[Item_key]],GDList,Table_ExternalData_1[[#Headers],[21]])</f>
        <v>0</v>
      </c>
      <c r="AA253" s="7">
        <f>SUMIFS(GQList,GIList,Table_ExternalData_1[[#This Row],[Item_key]],GDList,Table_ExternalData_1[[#Headers],[22]])</f>
        <v>0</v>
      </c>
      <c r="AB253" s="7">
        <f>SUMIFS(GQList,GIList,Table_ExternalData_1[[#This Row],[Item_key]],GDList,Table_ExternalData_1[[#Headers],[23]])</f>
        <v>0</v>
      </c>
      <c r="AC253" s="7">
        <f>SUMIFS(GQList,GIList,Table_ExternalData_1[[#This Row],[Item_key]],GDList,Table_ExternalData_1[[#Headers],[24]])</f>
        <v>0</v>
      </c>
      <c r="AD253" s="7">
        <f>SUMIFS(GQList,GIList,Table_ExternalData_1[[#This Row],[Item_key]],GDList,Table_ExternalData_1[[#Headers],[25]])</f>
        <v>0</v>
      </c>
      <c r="AE253" s="7">
        <f>SUMIFS(GQList,GIList,Table_ExternalData_1[[#This Row],[Item_key]],GDList,Table_ExternalData_1[[#Headers],[26]])</f>
        <v>0</v>
      </c>
      <c r="AF253" s="7">
        <f>SUMIFS(GQList,GIList,Table_ExternalData_1[[#This Row],[Item_key]],GDList,Table_ExternalData_1[[#Headers],[27]])</f>
        <v>50</v>
      </c>
      <c r="AG253" s="7">
        <f>SUMIFS(GQList,GIList,Table_ExternalData_1[[#This Row],[Item_key]],GDList,Table_ExternalData_1[[#Headers],[28]])</f>
        <v>0</v>
      </c>
      <c r="AH253" s="7">
        <f>SUMIFS(GQList,GIList,Table_ExternalData_1[[#This Row],[Item_key]],GDList,Table_ExternalData_1[[#Headers],[29]])</f>
        <v>0</v>
      </c>
      <c r="AI253" s="7">
        <f>SUMIFS(GQList,GIList,Table_ExternalData_1[[#This Row],[Item_key]],GDList,Table_ExternalData_1[[#Headers],[30]])</f>
        <v>0</v>
      </c>
      <c r="AJ253" s="7">
        <f>SUMIFS(GQList,GIList,Table_ExternalData_1[[#This Row],[Item_key]],GDList,Table_ExternalData_1[[#Headers],[31]])</f>
        <v>0</v>
      </c>
      <c r="AK253" s="7">
        <f>SUM(Table_ExternalData_1[[#This Row],[1]:[31]])</f>
        <v>50</v>
      </c>
    </row>
    <row r="254" spans="1:37" hidden="1">
      <c r="A254" s="3" t="s">
        <v>903</v>
      </c>
      <c r="B254" s="3" t="s">
        <v>153</v>
      </c>
      <c r="C254" s="3" t="s">
        <v>923</v>
      </c>
      <c r="D254" s="3" t="s">
        <v>924</v>
      </c>
      <c r="E254" s="6" t="s">
        <v>1662</v>
      </c>
      <c r="F254" s="7">
        <f>SUMIFS(GQList,GIList,Table_ExternalData_1[[#This Row],[Item_key]],GDList,Table_ExternalData_1[[#Headers],[1]])</f>
        <v>0</v>
      </c>
      <c r="G254" s="7">
        <f>SUMIFS(GQList,GIList,Table_ExternalData_1[[#This Row],[Item_key]],GDList,Table_ExternalData_1[[#Headers],[2]])</f>
        <v>0</v>
      </c>
      <c r="H254" s="7">
        <f>SUMIFS(GQList,GIList,Table_ExternalData_1[[#This Row],[Item_key]],GDList,Table_ExternalData_1[[#Headers],[3]])</f>
        <v>0</v>
      </c>
      <c r="I254" s="7">
        <f>SUMIFS(GQList,GIList,Table_ExternalData_1[[#This Row],[Item_key]],GDList,Table_ExternalData_1[[#Headers],[4]])</f>
        <v>0</v>
      </c>
      <c r="J254" s="7">
        <f>SUMIFS(GQList,GIList,Table_ExternalData_1[[#This Row],[Item_key]],GDList,Table_ExternalData_1[[#Headers],[5]])</f>
        <v>200</v>
      </c>
      <c r="K254" s="7">
        <f>SUMIFS(GQList,GIList,Table_ExternalData_1[[#This Row],[Item_key]],GDList,Table_ExternalData_1[[#Headers],[6]])</f>
        <v>0</v>
      </c>
      <c r="L254" s="7">
        <f>SUMIFS(GQList,GIList,Table_ExternalData_1[[#This Row],[Item_key]],GDList,Table_ExternalData_1[[#Headers],[7]])</f>
        <v>0</v>
      </c>
      <c r="M254" s="7">
        <f>SUMIFS(GQList,GIList,Table_ExternalData_1[[#This Row],[Item_key]],GDList,Table_ExternalData_1[[#Headers],[8]])</f>
        <v>0</v>
      </c>
      <c r="N254" s="7">
        <f>SUMIFS(GQList,GIList,Table_ExternalData_1[[#This Row],[Item_key]],GDList,Table_ExternalData_1[[#Headers],[9]])</f>
        <v>50</v>
      </c>
      <c r="O254" s="7">
        <f>SUMIFS(GQList,GIList,Table_ExternalData_1[[#This Row],[Item_key]],GDList,Table_ExternalData_1[[#Headers],[10]])</f>
        <v>0</v>
      </c>
      <c r="P254" s="7">
        <f>SUMIFS(GQList,GIList,Table_ExternalData_1[[#This Row],[Item_key]],GDList,Table_ExternalData_1[[#Headers],[11]])</f>
        <v>0</v>
      </c>
      <c r="Q254" s="7">
        <f>SUMIFS(GQList,GIList,Table_ExternalData_1[[#This Row],[Item_key]],GDList,Table_ExternalData_1[[#Headers],[12]])</f>
        <v>0</v>
      </c>
      <c r="R254" s="7">
        <f>SUMIFS(GQList,GIList,Table_ExternalData_1[[#This Row],[Item_key]],GDList,Table_ExternalData_1[[#Headers],[13]])</f>
        <v>0</v>
      </c>
      <c r="S254" s="7">
        <f>SUMIFS(GQList,GIList,Table_ExternalData_1[[#This Row],[Item_key]],GDList,Table_ExternalData_1[[#Headers],[14]])</f>
        <v>0</v>
      </c>
      <c r="T254" s="7">
        <f>SUMIFS(GQList,GIList,Table_ExternalData_1[[#This Row],[Item_key]],GDList,Table_ExternalData_1[[#Headers],[15]])</f>
        <v>0</v>
      </c>
      <c r="U254" s="7">
        <f>SUMIFS(GQList,GIList,Table_ExternalData_1[[#This Row],[Item_key]],GDList,Table_ExternalData_1[[#Headers],[16]])</f>
        <v>200</v>
      </c>
      <c r="V254" s="7">
        <f>SUMIFS(GQList,GIList,Table_ExternalData_1[[#This Row],[Item_key]],GDList,Table_ExternalData_1[[#Headers],[17]])</f>
        <v>0</v>
      </c>
      <c r="W254" s="7">
        <f>SUMIFS(GQList,GIList,Table_ExternalData_1[[#This Row],[Item_key]],GDList,Table_ExternalData_1[[#Headers],[18]])</f>
        <v>0</v>
      </c>
      <c r="X254" s="7">
        <f>SUMIFS(GQList,GIList,Table_ExternalData_1[[#This Row],[Item_key]],GDList,Table_ExternalData_1[[#Headers],[19]])</f>
        <v>0</v>
      </c>
      <c r="Y254" s="7">
        <f>SUMIFS(GQList,GIList,Table_ExternalData_1[[#This Row],[Item_key]],GDList,Table_ExternalData_1[[#Headers],[20]])</f>
        <v>0</v>
      </c>
      <c r="Z254" s="7">
        <f>SUMIFS(GQList,GIList,Table_ExternalData_1[[#This Row],[Item_key]],GDList,Table_ExternalData_1[[#Headers],[21]])</f>
        <v>0</v>
      </c>
      <c r="AA254" s="7">
        <f>SUMIFS(GQList,GIList,Table_ExternalData_1[[#This Row],[Item_key]],GDList,Table_ExternalData_1[[#Headers],[22]])</f>
        <v>0</v>
      </c>
      <c r="AB254" s="7">
        <f>SUMIFS(GQList,GIList,Table_ExternalData_1[[#This Row],[Item_key]],GDList,Table_ExternalData_1[[#Headers],[23]])</f>
        <v>0</v>
      </c>
      <c r="AC254" s="7">
        <f>SUMIFS(GQList,GIList,Table_ExternalData_1[[#This Row],[Item_key]],GDList,Table_ExternalData_1[[#Headers],[24]])</f>
        <v>0</v>
      </c>
      <c r="AD254" s="7">
        <f>SUMIFS(GQList,GIList,Table_ExternalData_1[[#This Row],[Item_key]],GDList,Table_ExternalData_1[[#Headers],[25]])</f>
        <v>0</v>
      </c>
      <c r="AE254" s="7">
        <f>SUMIFS(GQList,GIList,Table_ExternalData_1[[#This Row],[Item_key]],GDList,Table_ExternalData_1[[#Headers],[26]])</f>
        <v>0</v>
      </c>
      <c r="AF254" s="7">
        <f>SUMIFS(GQList,GIList,Table_ExternalData_1[[#This Row],[Item_key]],GDList,Table_ExternalData_1[[#Headers],[27]])</f>
        <v>0</v>
      </c>
      <c r="AG254" s="7">
        <f>SUMIFS(GQList,GIList,Table_ExternalData_1[[#This Row],[Item_key]],GDList,Table_ExternalData_1[[#Headers],[28]])</f>
        <v>0</v>
      </c>
      <c r="AH254" s="7">
        <f>SUMIFS(GQList,GIList,Table_ExternalData_1[[#This Row],[Item_key]],GDList,Table_ExternalData_1[[#Headers],[29]])</f>
        <v>0</v>
      </c>
      <c r="AI254" s="7">
        <f>SUMIFS(GQList,GIList,Table_ExternalData_1[[#This Row],[Item_key]],GDList,Table_ExternalData_1[[#Headers],[30]])</f>
        <v>0</v>
      </c>
      <c r="AJ254" s="7">
        <f>SUMIFS(GQList,GIList,Table_ExternalData_1[[#This Row],[Item_key]],GDList,Table_ExternalData_1[[#Headers],[31]])</f>
        <v>0</v>
      </c>
      <c r="AK254" s="7">
        <f>SUM(Table_ExternalData_1[[#This Row],[1]:[31]])</f>
        <v>450</v>
      </c>
    </row>
    <row r="255" spans="1:37" hidden="1">
      <c r="A255" s="3" t="s">
        <v>903</v>
      </c>
      <c r="B255" s="3" t="s">
        <v>281</v>
      </c>
      <c r="C255" s="3" t="s">
        <v>925</v>
      </c>
      <c r="D255" s="3" t="s">
        <v>926</v>
      </c>
      <c r="E255" s="6" t="s">
        <v>1662</v>
      </c>
      <c r="F255" s="7">
        <f>SUMIFS(GQList,GIList,Table_ExternalData_1[[#This Row],[Item_key]],GDList,Table_ExternalData_1[[#Headers],[1]])</f>
        <v>0</v>
      </c>
      <c r="G255" s="7">
        <f>SUMIFS(GQList,GIList,Table_ExternalData_1[[#This Row],[Item_key]],GDList,Table_ExternalData_1[[#Headers],[2]])</f>
        <v>0</v>
      </c>
      <c r="H255" s="7">
        <f>SUMIFS(GQList,GIList,Table_ExternalData_1[[#This Row],[Item_key]],GDList,Table_ExternalData_1[[#Headers],[3]])</f>
        <v>0</v>
      </c>
      <c r="I255" s="7">
        <f>SUMIFS(GQList,GIList,Table_ExternalData_1[[#This Row],[Item_key]],GDList,Table_ExternalData_1[[#Headers],[4]])</f>
        <v>0</v>
      </c>
      <c r="J255" s="7">
        <f>SUMIFS(GQList,GIList,Table_ExternalData_1[[#This Row],[Item_key]],GDList,Table_ExternalData_1[[#Headers],[5]])</f>
        <v>0</v>
      </c>
      <c r="K255" s="7">
        <f>SUMIFS(GQList,GIList,Table_ExternalData_1[[#This Row],[Item_key]],GDList,Table_ExternalData_1[[#Headers],[6]])</f>
        <v>0</v>
      </c>
      <c r="L255" s="7">
        <f>SUMIFS(GQList,GIList,Table_ExternalData_1[[#This Row],[Item_key]],GDList,Table_ExternalData_1[[#Headers],[7]])</f>
        <v>0</v>
      </c>
      <c r="M255" s="7">
        <f>SUMIFS(GQList,GIList,Table_ExternalData_1[[#This Row],[Item_key]],GDList,Table_ExternalData_1[[#Headers],[8]])</f>
        <v>0</v>
      </c>
      <c r="N255" s="7">
        <f>SUMIFS(GQList,GIList,Table_ExternalData_1[[#This Row],[Item_key]],GDList,Table_ExternalData_1[[#Headers],[9]])</f>
        <v>0</v>
      </c>
      <c r="O255" s="7">
        <f>SUMIFS(GQList,GIList,Table_ExternalData_1[[#This Row],[Item_key]],GDList,Table_ExternalData_1[[#Headers],[10]])</f>
        <v>200</v>
      </c>
      <c r="P255" s="7">
        <f>SUMIFS(GQList,GIList,Table_ExternalData_1[[#This Row],[Item_key]],GDList,Table_ExternalData_1[[#Headers],[11]])</f>
        <v>350</v>
      </c>
      <c r="Q255" s="7">
        <f>SUMIFS(GQList,GIList,Table_ExternalData_1[[#This Row],[Item_key]],GDList,Table_ExternalData_1[[#Headers],[12]])</f>
        <v>0</v>
      </c>
      <c r="R255" s="7">
        <f>SUMIFS(GQList,GIList,Table_ExternalData_1[[#This Row],[Item_key]],GDList,Table_ExternalData_1[[#Headers],[13]])</f>
        <v>0</v>
      </c>
      <c r="S255" s="7">
        <f>SUMIFS(GQList,GIList,Table_ExternalData_1[[#This Row],[Item_key]],GDList,Table_ExternalData_1[[#Headers],[14]])</f>
        <v>0</v>
      </c>
      <c r="T255" s="7">
        <f>SUMIFS(GQList,GIList,Table_ExternalData_1[[#This Row],[Item_key]],GDList,Table_ExternalData_1[[#Headers],[15]])</f>
        <v>0</v>
      </c>
      <c r="U255" s="7">
        <f>SUMIFS(GQList,GIList,Table_ExternalData_1[[#This Row],[Item_key]],GDList,Table_ExternalData_1[[#Headers],[16]])</f>
        <v>160</v>
      </c>
      <c r="V255" s="7">
        <f>SUMIFS(GQList,GIList,Table_ExternalData_1[[#This Row],[Item_key]],GDList,Table_ExternalData_1[[#Headers],[17]])</f>
        <v>200</v>
      </c>
      <c r="W255" s="7">
        <f>SUMIFS(GQList,GIList,Table_ExternalData_1[[#This Row],[Item_key]],GDList,Table_ExternalData_1[[#Headers],[18]])</f>
        <v>0</v>
      </c>
      <c r="X255" s="7">
        <f>SUMIFS(GQList,GIList,Table_ExternalData_1[[#This Row],[Item_key]],GDList,Table_ExternalData_1[[#Headers],[19]])</f>
        <v>0</v>
      </c>
      <c r="Y255" s="7">
        <f>SUMIFS(GQList,GIList,Table_ExternalData_1[[#This Row],[Item_key]],GDList,Table_ExternalData_1[[#Headers],[20]])</f>
        <v>0</v>
      </c>
      <c r="Z255" s="7">
        <f>SUMIFS(GQList,GIList,Table_ExternalData_1[[#This Row],[Item_key]],GDList,Table_ExternalData_1[[#Headers],[21]])</f>
        <v>0</v>
      </c>
      <c r="AA255" s="7">
        <f>SUMIFS(GQList,GIList,Table_ExternalData_1[[#This Row],[Item_key]],GDList,Table_ExternalData_1[[#Headers],[22]])</f>
        <v>0</v>
      </c>
      <c r="AB255" s="7">
        <f>SUMIFS(GQList,GIList,Table_ExternalData_1[[#This Row],[Item_key]],GDList,Table_ExternalData_1[[#Headers],[23]])</f>
        <v>0</v>
      </c>
      <c r="AC255" s="7">
        <f>SUMIFS(GQList,GIList,Table_ExternalData_1[[#This Row],[Item_key]],GDList,Table_ExternalData_1[[#Headers],[24]])</f>
        <v>0</v>
      </c>
      <c r="AD255" s="7">
        <f>SUMIFS(GQList,GIList,Table_ExternalData_1[[#This Row],[Item_key]],GDList,Table_ExternalData_1[[#Headers],[25]])</f>
        <v>120</v>
      </c>
      <c r="AE255" s="7">
        <f>SUMIFS(GQList,GIList,Table_ExternalData_1[[#This Row],[Item_key]],GDList,Table_ExternalData_1[[#Headers],[26]])</f>
        <v>0</v>
      </c>
      <c r="AF255" s="7">
        <f>SUMIFS(GQList,GIList,Table_ExternalData_1[[#This Row],[Item_key]],GDList,Table_ExternalData_1[[#Headers],[27]])</f>
        <v>0</v>
      </c>
      <c r="AG255" s="7">
        <f>SUMIFS(GQList,GIList,Table_ExternalData_1[[#This Row],[Item_key]],GDList,Table_ExternalData_1[[#Headers],[28]])</f>
        <v>0</v>
      </c>
      <c r="AH255" s="7">
        <f>SUMIFS(GQList,GIList,Table_ExternalData_1[[#This Row],[Item_key]],GDList,Table_ExternalData_1[[#Headers],[29]])</f>
        <v>0</v>
      </c>
      <c r="AI255" s="7">
        <f>SUMIFS(GQList,GIList,Table_ExternalData_1[[#This Row],[Item_key]],GDList,Table_ExternalData_1[[#Headers],[30]])</f>
        <v>0</v>
      </c>
      <c r="AJ255" s="7">
        <f>SUMIFS(GQList,GIList,Table_ExternalData_1[[#This Row],[Item_key]],GDList,Table_ExternalData_1[[#Headers],[31]])</f>
        <v>0</v>
      </c>
      <c r="AK255" s="7">
        <f>SUM(Table_ExternalData_1[[#This Row],[1]:[31]])</f>
        <v>1030</v>
      </c>
    </row>
    <row r="256" spans="1:37" hidden="1">
      <c r="A256" s="3" t="s">
        <v>903</v>
      </c>
      <c r="B256" s="3" t="s">
        <v>106</v>
      </c>
      <c r="C256" s="3" t="s">
        <v>927</v>
      </c>
      <c r="D256" s="3" t="s">
        <v>905</v>
      </c>
      <c r="E256" s="6" t="s">
        <v>1662</v>
      </c>
      <c r="F256" s="7">
        <f>SUMIFS(GQList,GIList,Table_ExternalData_1[[#This Row],[Item_key]],GDList,Table_ExternalData_1[[#Headers],[1]])</f>
        <v>0</v>
      </c>
      <c r="G256" s="7">
        <f>SUMIFS(GQList,GIList,Table_ExternalData_1[[#This Row],[Item_key]],GDList,Table_ExternalData_1[[#Headers],[2]])</f>
        <v>0</v>
      </c>
      <c r="H256" s="7">
        <f>SUMIFS(GQList,GIList,Table_ExternalData_1[[#This Row],[Item_key]],GDList,Table_ExternalData_1[[#Headers],[3]])</f>
        <v>0</v>
      </c>
      <c r="I256" s="7">
        <f>SUMIFS(GQList,GIList,Table_ExternalData_1[[#This Row],[Item_key]],GDList,Table_ExternalData_1[[#Headers],[4]])</f>
        <v>22</v>
      </c>
      <c r="J256" s="7">
        <f>SUMIFS(GQList,GIList,Table_ExternalData_1[[#This Row],[Item_key]],GDList,Table_ExternalData_1[[#Headers],[5]])</f>
        <v>11</v>
      </c>
      <c r="K256" s="7">
        <f>SUMIFS(GQList,GIList,Table_ExternalData_1[[#This Row],[Item_key]],GDList,Table_ExternalData_1[[#Headers],[6]])</f>
        <v>0</v>
      </c>
      <c r="L256" s="7">
        <f>SUMIFS(GQList,GIList,Table_ExternalData_1[[#This Row],[Item_key]],GDList,Table_ExternalData_1[[#Headers],[7]])</f>
        <v>0</v>
      </c>
      <c r="M256" s="7">
        <f>SUMIFS(GQList,GIList,Table_ExternalData_1[[#This Row],[Item_key]],GDList,Table_ExternalData_1[[#Headers],[8]])</f>
        <v>0</v>
      </c>
      <c r="N256" s="7">
        <f>SUMIFS(GQList,GIList,Table_ExternalData_1[[#This Row],[Item_key]],GDList,Table_ExternalData_1[[#Headers],[9]])</f>
        <v>25</v>
      </c>
      <c r="O256" s="7">
        <f>SUMIFS(GQList,GIList,Table_ExternalData_1[[#This Row],[Item_key]],GDList,Table_ExternalData_1[[#Headers],[10]])</f>
        <v>3</v>
      </c>
      <c r="P256" s="7">
        <f>SUMIFS(GQList,GIList,Table_ExternalData_1[[#This Row],[Item_key]],GDList,Table_ExternalData_1[[#Headers],[11]])</f>
        <v>14</v>
      </c>
      <c r="Q256" s="7">
        <f>SUMIFS(GQList,GIList,Table_ExternalData_1[[#This Row],[Item_key]],GDList,Table_ExternalData_1[[#Headers],[12]])</f>
        <v>0</v>
      </c>
      <c r="R256" s="7">
        <f>SUMIFS(GQList,GIList,Table_ExternalData_1[[#This Row],[Item_key]],GDList,Table_ExternalData_1[[#Headers],[13]])</f>
        <v>0</v>
      </c>
      <c r="S256" s="7">
        <f>SUMIFS(GQList,GIList,Table_ExternalData_1[[#This Row],[Item_key]],GDList,Table_ExternalData_1[[#Headers],[14]])</f>
        <v>0</v>
      </c>
      <c r="T256" s="7">
        <f>SUMIFS(GQList,GIList,Table_ExternalData_1[[#This Row],[Item_key]],GDList,Table_ExternalData_1[[#Headers],[15]])</f>
        <v>0</v>
      </c>
      <c r="U256" s="7">
        <f>SUMIFS(GQList,GIList,Table_ExternalData_1[[#This Row],[Item_key]],GDList,Table_ExternalData_1[[#Headers],[16]])</f>
        <v>0</v>
      </c>
      <c r="V256" s="7">
        <f>SUMIFS(GQList,GIList,Table_ExternalData_1[[#This Row],[Item_key]],GDList,Table_ExternalData_1[[#Headers],[17]])</f>
        <v>3</v>
      </c>
      <c r="W256" s="7">
        <f>SUMIFS(GQList,GIList,Table_ExternalData_1[[#This Row],[Item_key]],GDList,Table_ExternalData_1[[#Headers],[18]])</f>
        <v>0</v>
      </c>
      <c r="X256" s="7">
        <f>SUMIFS(GQList,GIList,Table_ExternalData_1[[#This Row],[Item_key]],GDList,Table_ExternalData_1[[#Headers],[19]])</f>
        <v>0</v>
      </c>
      <c r="Y256" s="7">
        <f>SUMIFS(GQList,GIList,Table_ExternalData_1[[#This Row],[Item_key]],GDList,Table_ExternalData_1[[#Headers],[20]])</f>
        <v>0</v>
      </c>
      <c r="Z256" s="7">
        <f>SUMIFS(GQList,GIList,Table_ExternalData_1[[#This Row],[Item_key]],GDList,Table_ExternalData_1[[#Headers],[21]])</f>
        <v>0</v>
      </c>
      <c r="AA256" s="7">
        <f>SUMIFS(GQList,GIList,Table_ExternalData_1[[#This Row],[Item_key]],GDList,Table_ExternalData_1[[#Headers],[22]])</f>
        <v>10</v>
      </c>
      <c r="AB256" s="7">
        <f>SUMIFS(GQList,GIList,Table_ExternalData_1[[#This Row],[Item_key]],GDList,Table_ExternalData_1[[#Headers],[23]])</f>
        <v>0</v>
      </c>
      <c r="AC256" s="7">
        <f>SUMIFS(GQList,GIList,Table_ExternalData_1[[#This Row],[Item_key]],GDList,Table_ExternalData_1[[#Headers],[24]])</f>
        <v>0</v>
      </c>
      <c r="AD256" s="7">
        <f>SUMIFS(GQList,GIList,Table_ExternalData_1[[#This Row],[Item_key]],GDList,Table_ExternalData_1[[#Headers],[25]])</f>
        <v>0</v>
      </c>
      <c r="AE256" s="7">
        <f>SUMIFS(GQList,GIList,Table_ExternalData_1[[#This Row],[Item_key]],GDList,Table_ExternalData_1[[#Headers],[26]])</f>
        <v>0</v>
      </c>
      <c r="AF256" s="7">
        <f>SUMIFS(GQList,GIList,Table_ExternalData_1[[#This Row],[Item_key]],GDList,Table_ExternalData_1[[#Headers],[27]])</f>
        <v>0</v>
      </c>
      <c r="AG256" s="7">
        <f>SUMIFS(GQList,GIList,Table_ExternalData_1[[#This Row],[Item_key]],GDList,Table_ExternalData_1[[#Headers],[28]])</f>
        <v>0</v>
      </c>
      <c r="AH256" s="7">
        <f>SUMIFS(GQList,GIList,Table_ExternalData_1[[#This Row],[Item_key]],GDList,Table_ExternalData_1[[#Headers],[29]])</f>
        <v>0</v>
      </c>
      <c r="AI256" s="7">
        <f>SUMIFS(GQList,GIList,Table_ExternalData_1[[#This Row],[Item_key]],GDList,Table_ExternalData_1[[#Headers],[30]])</f>
        <v>0</v>
      </c>
      <c r="AJ256" s="7">
        <f>SUMIFS(GQList,GIList,Table_ExternalData_1[[#This Row],[Item_key]],GDList,Table_ExternalData_1[[#Headers],[31]])</f>
        <v>0</v>
      </c>
      <c r="AK256" s="7">
        <f>SUM(Table_ExternalData_1[[#This Row],[1]:[31]])</f>
        <v>88</v>
      </c>
    </row>
    <row r="257" spans="1:37" hidden="1">
      <c r="A257" s="3" t="s">
        <v>903</v>
      </c>
      <c r="B257" s="3" t="s">
        <v>438</v>
      </c>
      <c r="C257" s="3" t="s">
        <v>928</v>
      </c>
      <c r="D257" s="3" t="s">
        <v>929</v>
      </c>
      <c r="E257" s="6" t="s">
        <v>1662</v>
      </c>
      <c r="F257" s="7">
        <f>SUMIFS(GQList,GIList,Table_ExternalData_1[[#This Row],[Item_key]],GDList,Table_ExternalData_1[[#Headers],[1]])</f>
        <v>0</v>
      </c>
      <c r="G257" s="7">
        <f>SUMIFS(GQList,GIList,Table_ExternalData_1[[#This Row],[Item_key]],GDList,Table_ExternalData_1[[#Headers],[2]])</f>
        <v>0</v>
      </c>
      <c r="H257" s="7">
        <f>SUMIFS(GQList,GIList,Table_ExternalData_1[[#This Row],[Item_key]],GDList,Table_ExternalData_1[[#Headers],[3]])</f>
        <v>0</v>
      </c>
      <c r="I257" s="7">
        <f>SUMIFS(GQList,GIList,Table_ExternalData_1[[#This Row],[Item_key]],GDList,Table_ExternalData_1[[#Headers],[4]])</f>
        <v>0</v>
      </c>
      <c r="J257" s="7">
        <f>SUMIFS(GQList,GIList,Table_ExternalData_1[[#This Row],[Item_key]],GDList,Table_ExternalData_1[[#Headers],[5]])</f>
        <v>0</v>
      </c>
      <c r="K257" s="7">
        <f>SUMIFS(GQList,GIList,Table_ExternalData_1[[#This Row],[Item_key]],GDList,Table_ExternalData_1[[#Headers],[6]])</f>
        <v>0</v>
      </c>
      <c r="L257" s="7">
        <f>SUMIFS(GQList,GIList,Table_ExternalData_1[[#This Row],[Item_key]],GDList,Table_ExternalData_1[[#Headers],[7]])</f>
        <v>0</v>
      </c>
      <c r="M257" s="7">
        <f>SUMIFS(GQList,GIList,Table_ExternalData_1[[#This Row],[Item_key]],GDList,Table_ExternalData_1[[#Headers],[8]])</f>
        <v>0</v>
      </c>
      <c r="N257" s="7">
        <f>SUMIFS(GQList,GIList,Table_ExternalData_1[[#This Row],[Item_key]],GDList,Table_ExternalData_1[[#Headers],[9]])</f>
        <v>0</v>
      </c>
      <c r="O257" s="7">
        <f>SUMIFS(GQList,GIList,Table_ExternalData_1[[#This Row],[Item_key]],GDList,Table_ExternalData_1[[#Headers],[10]])</f>
        <v>0</v>
      </c>
      <c r="P257" s="7">
        <f>SUMIFS(GQList,GIList,Table_ExternalData_1[[#This Row],[Item_key]],GDList,Table_ExternalData_1[[#Headers],[11]])</f>
        <v>0</v>
      </c>
      <c r="Q257" s="7">
        <f>SUMIFS(GQList,GIList,Table_ExternalData_1[[#This Row],[Item_key]],GDList,Table_ExternalData_1[[#Headers],[12]])</f>
        <v>0</v>
      </c>
      <c r="R257" s="7">
        <f>SUMIFS(GQList,GIList,Table_ExternalData_1[[#This Row],[Item_key]],GDList,Table_ExternalData_1[[#Headers],[13]])</f>
        <v>0</v>
      </c>
      <c r="S257" s="7">
        <f>SUMIFS(GQList,GIList,Table_ExternalData_1[[#This Row],[Item_key]],GDList,Table_ExternalData_1[[#Headers],[14]])</f>
        <v>0</v>
      </c>
      <c r="T257" s="7">
        <f>SUMIFS(GQList,GIList,Table_ExternalData_1[[#This Row],[Item_key]],GDList,Table_ExternalData_1[[#Headers],[15]])</f>
        <v>0</v>
      </c>
      <c r="U257" s="7">
        <f>SUMIFS(GQList,GIList,Table_ExternalData_1[[#This Row],[Item_key]],GDList,Table_ExternalData_1[[#Headers],[16]])</f>
        <v>0</v>
      </c>
      <c r="V257" s="7">
        <f>SUMIFS(GQList,GIList,Table_ExternalData_1[[#This Row],[Item_key]],GDList,Table_ExternalData_1[[#Headers],[17]])</f>
        <v>0</v>
      </c>
      <c r="W257" s="7">
        <f>SUMIFS(GQList,GIList,Table_ExternalData_1[[#This Row],[Item_key]],GDList,Table_ExternalData_1[[#Headers],[18]])</f>
        <v>500</v>
      </c>
      <c r="X257" s="7">
        <f>SUMIFS(GQList,GIList,Table_ExternalData_1[[#This Row],[Item_key]],GDList,Table_ExternalData_1[[#Headers],[19]])</f>
        <v>0</v>
      </c>
      <c r="Y257" s="7">
        <f>SUMIFS(GQList,GIList,Table_ExternalData_1[[#This Row],[Item_key]],GDList,Table_ExternalData_1[[#Headers],[20]])</f>
        <v>0</v>
      </c>
      <c r="Z257" s="7">
        <f>SUMIFS(GQList,GIList,Table_ExternalData_1[[#This Row],[Item_key]],GDList,Table_ExternalData_1[[#Headers],[21]])</f>
        <v>0</v>
      </c>
      <c r="AA257" s="7">
        <f>SUMIFS(GQList,GIList,Table_ExternalData_1[[#This Row],[Item_key]],GDList,Table_ExternalData_1[[#Headers],[22]])</f>
        <v>0</v>
      </c>
      <c r="AB257" s="7">
        <f>SUMIFS(GQList,GIList,Table_ExternalData_1[[#This Row],[Item_key]],GDList,Table_ExternalData_1[[#Headers],[23]])</f>
        <v>0</v>
      </c>
      <c r="AC257" s="7">
        <f>SUMIFS(GQList,GIList,Table_ExternalData_1[[#This Row],[Item_key]],GDList,Table_ExternalData_1[[#Headers],[24]])</f>
        <v>700</v>
      </c>
      <c r="AD257" s="7">
        <f>SUMIFS(GQList,GIList,Table_ExternalData_1[[#This Row],[Item_key]],GDList,Table_ExternalData_1[[#Headers],[25]])</f>
        <v>0</v>
      </c>
      <c r="AE257" s="7">
        <f>SUMIFS(GQList,GIList,Table_ExternalData_1[[#This Row],[Item_key]],GDList,Table_ExternalData_1[[#Headers],[26]])</f>
        <v>0</v>
      </c>
      <c r="AF257" s="7">
        <f>SUMIFS(GQList,GIList,Table_ExternalData_1[[#This Row],[Item_key]],GDList,Table_ExternalData_1[[#Headers],[27]])</f>
        <v>0</v>
      </c>
      <c r="AG257" s="7">
        <f>SUMIFS(GQList,GIList,Table_ExternalData_1[[#This Row],[Item_key]],GDList,Table_ExternalData_1[[#Headers],[28]])</f>
        <v>0</v>
      </c>
      <c r="AH257" s="7">
        <f>SUMIFS(GQList,GIList,Table_ExternalData_1[[#This Row],[Item_key]],GDList,Table_ExternalData_1[[#Headers],[29]])</f>
        <v>0</v>
      </c>
      <c r="AI257" s="7">
        <f>SUMIFS(GQList,GIList,Table_ExternalData_1[[#This Row],[Item_key]],GDList,Table_ExternalData_1[[#Headers],[30]])</f>
        <v>0</v>
      </c>
      <c r="AJ257" s="7">
        <f>SUMIFS(GQList,GIList,Table_ExternalData_1[[#This Row],[Item_key]],GDList,Table_ExternalData_1[[#Headers],[31]])</f>
        <v>0</v>
      </c>
      <c r="AK257" s="7">
        <f>SUM(Table_ExternalData_1[[#This Row],[1]:[31]])</f>
        <v>1200</v>
      </c>
    </row>
    <row r="258" spans="1:37" hidden="1">
      <c r="A258" s="3" t="s">
        <v>903</v>
      </c>
      <c r="B258" s="3" t="s">
        <v>547</v>
      </c>
      <c r="C258" s="3" t="s">
        <v>1222</v>
      </c>
      <c r="D258" s="3" t="s">
        <v>1223</v>
      </c>
      <c r="E258" s="6" t="s">
        <v>1662</v>
      </c>
      <c r="F258" s="7">
        <f>SUMIFS(GQList,GIList,Table_ExternalData_1[[#This Row],[Item_key]],GDList,Table_ExternalData_1[[#Headers],[1]])</f>
        <v>0</v>
      </c>
      <c r="G258" s="7">
        <f>SUMIFS(GQList,GIList,Table_ExternalData_1[[#This Row],[Item_key]],GDList,Table_ExternalData_1[[#Headers],[2]])</f>
        <v>0</v>
      </c>
      <c r="H258" s="7">
        <f>SUMIFS(GQList,GIList,Table_ExternalData_1[[#This Row],[Item_key]],GDList,Table_ExternalData_1[[#Headers],[3]])</f>
        <v>0</v>
      </c>
      <c r="I258" s="7">
        <f>SUMIFS(GQList,GIList,Table_ExternalData_1[[#This Row],[Item_key]],GDList,Table_ExternalData_1[[#Headers],[4]])</f>
        <v>0</v>
      </c>
      <c r="J258" s="7">
        <f>SUMIFS(GQList,GIList,Table_ExternalData_1[[#This Row],[Item_key]],GDList,Table_ExternalData_1[[#Headers],[5]])</f>
        <v>0</v>
      </c>
      <c r="K258" s="7">
        <f>SUMIFS(GQList,GIList,Table_ExternalData_1[[#This Row],[Item_key]],GDList,Table_ExternalData_1[[#Headers],[6]])</f>
        <v>0</v>
      </c>
      <c r="L258" s="7">
        <f>SUMIFS(GQList,GIList,Table_ExternalData_1[[#This Row],[Item_key]],GDList,Table_ExternalData_1[[#Headers],[7]])</f>
        <v>0</v>
      </c>
      <c r="M258" s="7">
        <f>SUMIFS(GQList,GIList,Table_ExternalData_1[[#This Row],[Item_key]],GDList,Table_ExternalData_1[[#Headers],[8]])</f>
        <v>0</v>
      </c>
      <c r="N258" s="7">
        <f>SUMIFS(GQList,GIList,Table_ExternalData_1[[#This Row],[Item_key]],GDList,Table_ExternalData_1[[#Headers],[9]])</f>
        <v>0</v>
      </c>
      <c r="O258" s="7">
        <f>SUMIFS(GQList,GIList,Table_ExternalData_1[[#This Row],[Item_key]],GDList,Table_ExternalData_1[[#Headers],[10]])</f>
        <v>0</v>
      </c>
      <c r="P258" s="7">
        <f>SUMIFS(GQList,GIList,Table_ExternalData_1[[#This Row],[Item_key]],GDList,Table_ExternalData_1[[#Headers],[11]])</f>
        <v>0</v>
      </c>
      <c r="Q258" s="7">
        <f>SUMIFS(GQList,GIList,Table_ExternalData_1[[#This Row],[Item_key]],GDList,Table_ExternalData_1[[#Headers],[12]])</f>
        <v>0</v>
      </c>
      <c r="R258" s="7">
        <f>SUMIFS(GQList,GIList,Table_ExternalData_1[[#This Row],[Item_key]],GDList,Table_ExternalData_1[[#Headers],[13]])</f>
        <v>0</v>
      </c>
      <c r="S258" s="7">
        <f>SUMIFS(GQList,GIList,Table_ExternalData_1[[#This Row],[Item_key]],GDList,Table_ExternalData_1[[#Headers],[14]])</f>
        <v>0</v>
      </c>
      <c r="T258" s="7">
        <f>SUMIFS(GQList,GIList,Table_ExternalData_1[[#This Row],[Item_key]],GDList,Table_ExternalData_1[[#Headers],[15]])</f>
        <v>0</v>
      </c>
      <c r="U258" s="7">
        <f>SUMIFS(GQList,GIList,Table_ExternalData_1[[#This Row],[Item_key]],GDList,Table_ExternalData_1[[#Headers],[16]])</f>
        <v>0</v>
      </c>
      <c r="V258" s="7">
        <f>SUMIFS(GQList,GIList,Table_ExternalData_1[[#This Row],[Item_key]],GDList,Table_ExternalData_1[[#Headers],[17]])</f>
        <v>0</v>
      </c>
      <c r="W258" s="7">
        <f>SUMIFS(GQList,GIList,Table_ExternalData_1[[#This Row],[Item_key]],GDList,Table_ExternalData_1[[#Headers],[18]])</f>
        <v>0</v>
      </c>
      <c r="X258" s="7">
        <f>SUMIFS(GQList,GIList,Table_ExternalData_1[[#This Row],[Item_key]],GDList,Table_ExternalData_1[[#Headers],[19]])</f>
        <v>0</v>
      </c>
      <c r="Y258" s="7">
        <f>SUMIFS(GQList,GIList,Table_ExternalData_1[[#This Row],[Item_key]],GDList,Table_ExternalData_1[[#Headers],[20]])</f>
        <v>0</v>
      </c>
      <c r="Z258" s="7">
        <f>SUMIFS(GQList,GIList,Table_ExternalData_1[[#This Row],[Item_key]],GDList,Table_ExternalData_1[[#Headers],[21]])</f>
        <v>0</v>
      </c>
      <c r="AA258" s="7">
        <f>SUMIFS(GQList,GIList,Table_ExternalData_1[[#This Row],[Item_key]],GDList,Table_ExternalData_1[[#Headers],[22]])</f>
        <v>0</v>
      </c>
      <c r="AB258" s="7">
        <f>SUMIFS(GQList,GIList,Table_ExternalData_1[[#This Row],[Item_key]],GDList,Table_ExternalData_1[[#Headers],[23]])</f>
        <v>0</v>
      </c>
      <c r="AC258" s="7">
        <f>SUMIFS(GQList,GIList,Table_ExternalData_1[[#This Row],[Item_key]],GDList,Table_ExternalData_1[[#Headers],[24]])</f>
        <v>0</v>
      </c>
      <c r="AD258" s="7">
        <f>SUMIFS(GQList,GIList,Table_ExternalData_1[[#This Row],[Item_key]],GDList,Table_ExternalData_1[[#Headers],[25]])</f>
        <v>0</v>
      </c>
      <c r="AE258" s="7">
        <f>SUMIFS(GQList,GIList,Table_ExternalData_1[[#This Row],[Item_key]],GDList,Table_ExternalData_1[[#Headers],[26]])</f>
        <v>0</v>
      </c>
      <c r="AF258" s="7">
        <f>SUMIFS(GQList,GIList,Table_ExternalData_1[[#This Row],[Item_key]],GDList,Table_ExternalData_1[[#Headers],[27]])</f>
        <v>275</v>
      </c>
      <c r="AG258" s="7">
        <f>SUMIFS(GQList,GIList,Table_ExternalData_1[[#This Row],[Item_key]],GDList,Table_ExternalData_1[[#Headers],[28]])</f>
        <v>0</v>
      </c>
      <c r="AH258" s="7">
        <f>SUMIFS(GQList,GIList,Table_ExternalData_1[[#This Row],[Item_key]],GDList,Table_ExternalData_1[[#Headers],[29]])</f>
        <v>0</v>
      </c>
      <c r="AI258" s="7">
        <f>SUMIFS(GQList,GIList,Table_ExternalData_1[[#This Row],[Item_key]],GDList,Table_ExternalData_1[[#Headers],[30]])</f>
        <v>820</v>
      </c>
      <c r="AJ258" s="7">
        <f>SUMIFS(GQList,GIList,Table_ExternalData_1[[#This Row],[Item_key]],GDList,Table_ExternalData_1[[#Headers],[31]])</f>
        <v>0</v>
      </c>
      <c r="AK258" s="7">
        <f>SUM(Table_ExternalData_1[[#This Row],[1]:[31]])</f>
        <v>1095</v>
      </c>
    </row>
    <row r="259" spans="1:37" ht="24" hidden="1">
      <c r="A259" s="3" t="s">
        <v>903</v>
      </c>
      <c r="B259" s="3" t="s">
        <v>189</v>
      </c>
      <c r="C259" s="3" t="s">
        <v>930</v>
      </c>
      <c r="D259" s="3" t="s">
        <v>931</v>
      </c>
      <c r="E259" s="6" t="s">
        <v>1662</v>
      </c>
      <c r="F259" s="7">
        <f>SUMIFS(GQList,GIList,Table_ExternalData_1[[#This Row],[Item_key]],GDList,Table_ExternalData_1[[#Headers],[1]])</f>
        <v>0</v>
      </c>
      <c r="G259" s="7">
        <f>SUMIFS(GQList,GIList,Table_ExternalData_1[[#This Row],[Item_key]],GDList,Table_ExternalData_1[[#Headers],[2]])</f>
        <v>0</v>
      </c>
      <c r="H259" s="7">
        <f>SUMIFS(GQList,GIList,Table_ExternalData_1[[#This Row],[Item_key]],GDList,Table_ExternalData_1[[#Headers],[3]])</f>
        <v>0</v>
      </c>
      <c r="I259" s="7">
        <f>SUMIFS(GQList,GIList,Table_ExternalData_1[[#This Row],[Item_key]],GDList,Table_ExternalData_1[[#Headers],[4]])</f>
        <v>0</v>
      </c>
      <c r="J259" s="7">
        <f>SUMIFS(GQList,GIList,Table_ExternalData_1[[#This Row],[Item_key]],GDList,Table_ExternalData_1[[#Headers],[5]])</f>
        <v>228</v>
      </c>
      <c r="K259" s="7">
        <f>SUMIFS(GQList,GIList,Table_ExternalData_1[[#This Row],[Item_key]],GDList,Table_ExternalData_1[[#Headers],[6]])</f>
        <v>0</v>
      </c>
      <c r="L259" s="7">
        <f>SUMIFS(GQList,GIList,Table_ExternalData_1[[#This Row],[Item_key]],GDList,Table_ExternalData_1[[#Headers],[7]])</f>
        <v>0</v>
      </c>
      <c r="M259" s="7">
        <f>SUMIFS(GQList,GIList,Table_ExternalData_1[[#This Row],[Item_key]],GDList,Table_ExternalData_1[[#Headers],[8]])</f>
        <v>0</v>
      </c>
      <c r="N259" s="7">
        <f>SUMIFS(GQList,GIList,Table_ExternalData_1[[#This Row],[Item_key]],GDList,Table_ExternalData_1[[#Headers],[9]])</f>
        <v>173</v>
      </c>
      <c r="O259" s="7">
        <f>SUMIFS(GQList,GIList,Table_ExternalData_1[[#This Row],[Item_key]],GDList,Table_ExternalData_1[[#Headers],[10]])</f>
        <v>87</v>
      </c>
      <c r="P259" s="7">
        <f>SUMIFS(GQList,GIList,Table_ExternalData_1[[#This Row],[Item_key]],GDList,Table_ExternalData_1[[#Headers],[11]])</f>
        <v>150</v>
      </c>
      <c r="Q259" s="7">
        <f>SUMIFS(GQList,GIList,Table_ExternalData_1[[#This Row],[Item_key]],GDList,Table_ExternalData_1[[#Headers],[12]])</f>
        <v>0</v>
      </c>
      <c r="R259" s="7">
        <f>SUMIFS(GQList,GIList,Table_ExternalData_1[[#This Row],[Item_key]],GDList,Table_ExternalData_1[[#Headers],[13]])</f>
        <v>0</v>
      </c>
      <c r="S259" s="7">
        <f>SUMIFS(GQList,GIList,Table_ExternalData_1[[#This Row],[Item_key]],GDList,Table_ExternalData_1[[#Headers],[14]])</f>
        <v>0</v>
      </c>
      <c r="T259" s="7">
        <f>SUMIFS(GQList,GIList,Table_ExternalData_1[[#This Row],[Item_key]],GDList,Table_ExternalData_1[[#Headers],[15]])</f>
        <v>0</v>
      </c>
      <c r="U259" s="7">
        <f>SUMIFS(GQList,GIList,Table_ExternalData_1[[#This Row],[Item_key]],GDList,Table_ExternalData_1[[#Headers],[16]])</f>
        <v>500</v>
      </c>
      <c r="V259" s="7">
        <f>SUMIFS(GQList,GIList,Table_ExternalData_1[[#This Row],[Item_key]],GDList,Table_ExternalData_1[[#Headers],[17]])</f>
        <v>319</v>
      </c>
      <c r="W259" s="7">
        <f>SUMIFS(GQList,GIList,Table_ExternalData_1[[#This Row],[Item_key]],GDList,Table_ExternalData_1[[#Headers],[18]])</f>
        <v>350</v>
      </c>
      <c r="X259" s="7">
        <f>SUMIFS(GQList,GIList,Table_ExternalData_1[[#This Row],[Item_key]],GDList,Table_ExternalData_1[[#Headers],[19]])</f>
        <v>0</v>
      </c>
      <c r="Y259" s="7">
        <f>SUMIFS(GQList,GIList,Table_ExternalData_1[[#This Row],[Item_key]],GDList,Table_ExternalData_1[[#Headers],[20]])</f>
        <v>43</v>
      </c>
      <c r="Z259" s="7">
        <f>SUMIFS(GQList,GIList,Table_ExternalData_1[[#This Row],[Item_key]],GDList,Table_ExternalData_1[[#Headers],[21]])</f>
        <v>0</v>
      </c>
      <c r="AA259" s="7">
        <f>SUMIFS(GQList,GIList,Table_ExternalData_1[[#This Row],[Item_key]],GDList,Table_ExternalData_1[[#Headers],[22]])</f>
        <v>35</v>
      </c>
      <c r="AB259" s="7">
        <f>SUMIFS(GQList,GIList,Table_ExternalData_1[[#This Row],[Item_key]],GDList,Table_ExternalData_1[[#Headers],[23]])</f>
        <v>0</v>
      </c>
      <c r="AC259" s="7">
        <f>SUMIFS(GQList,GIList,Table_ExternalData_1[[#This Row],[Item_key]],GDList,Table_ExternalData_1[[#Headers],[24]])</f>
        <v>0</v>
      </c>
      <c r="AD259" s="7">
        <f>SUMIFS(GQList,GIList,Table_ExternalData_1[[#This Row],[Item_key]],GDList,Table_ExternalData_1[[#Headers],[25]])</f>
        <v>327</v>
      </c>
      <c r="AE259" s="7">
        <f>SUMIFS(GQList,GIList,Table_ExternalData_1[[#This Row],[Item_key]],GDList,Table_ExternalData_1[[#Headers],[26]])</f>
        <v>0</v>
      </c>
      <c r="AF259" s="7">
        <f>SUMIFS(GQList,GIList,Table_ExternalData_1[[#This Row],[Item_key]],GDList,Table_ExternalData_1[[#Headers],[27]])</f>
        <v>555</v>
      </c>
      <c r="AG259" s="7">
        <f>SUMIFS(GQList,GIList,Table_ExternalData_1[[#This Row],[Item_key]],GDList,Table_ExternalData_1[[#Headers],[28]])</f>
        <v>0</v>
      </c>
      <c r="AH259" s="7">
        <f>SUMIFS(GQList,GIList,Table_ExternalData_1[[#This Row],[Item_key]],GDList,Table_ExternalData_1[[#Headers],[29]])</f>
        <v>0</v>
      </c>
      <c r="AI259" s="7">
        <f>SUMIFS(GQList,GIList,Table_ExternalData_1[[#This Row],[Item_key]],GDList,Table_ExternalData_1[[#Headers],[30]])</f>
        <v>925</v>
      </c>
      <c r="AJ259" s="7">
        <f>SUMIFS(GQList,GIList,Table_ExternalData_1[[#This Row],[Item_key]],GDList,Table_ExternalData_1[[#Headers],[31]])</f>
        <v>200</v>
      </c>
      <c r="AK259" s="7">
        <f>SUM(Table_ExternalData_1[[#This Row],[1]:[31]])</f>
        <v>3892</v>
      </c>
    </row>
    <row r="260" spans="1:37" hidden="1">
      <c r="A260" s="3" t="s">
        <v>903</v>
      </c>
      <c r="B260" s="3" t="s">
        <v>274</v>
      </c>
      <c r="C260" s="3" t="s">
        <v>932</v>
      </c>
      <c r="D260" s="3" t="s">
        <v>933</v>
      </c>
      <c r="E260" s="6" t="s">
        <v>1662</v>
      </c>
      <c r="F260" s="7">
        <f>SUMIFS(GQList,GIList,Table_ExternalData_1[[#This Row],[Item_key]],GDList,Table_ExternalData_1[[#Headers],[1]])</f>
        <v>0</v>
      </c>
      <c r="G260" s="7">
        <f>SUMIFS(GQList,GIList,Table_ExternalData_1[[#This Row],[Item_key]],GDList,Table_ExternalData_1[[#Headers],[2]])</f>
        <v>0</v>
      </c>
      <c r="H260" s="7">
        <f>SUMIFS(GQList,GIList,Table_ExternalData_1[[#This Row],[Item_key]],GDList,Table_ExternalData_1[[#Headers],[3]])</f>
        <v>0</v>
      </c>
      <c r="I260" s="7">
        <f>SUMIFS(GQList,GIList,Table_ExternalData_1[[#This Row],[Item_key]],GDList,Table_ExternalData_1[[#Headers],[4]])</f>
        <v>0</v>
      </c>
      <c r="J260" s="7">
        <f>SUMIFS(GQList,GIList,Table_ExternalData_1[[#This Row],[Item_key]],GDList,Table_ExternalData_1[[#Headers],[5]])</f>
        <v>0</v>
      </c>
      <c r="K260" s="7">
        <f>SUMIFS(GQList,GIList,Table_ExternalData_1[[#This Row],[Item_key]],GDList,Table_ExternalData_1[[#Headers],[6]])</f>
        <v>0</v>
      </c>
      <c r="L260" s="7">
        <f>SUMIFS(GQList,GIList,Table_ExternalData_1[[#This Row],[Item_key]],GDList,Table_ExternalData_1[[#Headers],[7]])</f>
        <v>0</v>
      </c>
      <c r="M260" s="7">
        <f>SUMIFS(GQList,GIList,Table_ExternalData_1[[#This Row],[Item_key]],GDList,Table_ExternalData_1[[#Headers],[8]])</f>
        <v>0</v>
      </c>
      <c r="N260" s="7">
        <f>SUMIFS(GQList,GIList,Table_ExternalData_1[[#This Row],[Item_key]],GDList,Table_ExternalData_1[[#Headers],[9]])</f>
        <v>318</v>
      </c>
      <c r="O260" s="7">
        <f>SUMIFS(GQList,GIList,Table_ExternalData_1[[#This Row],[Item_key]],GDList,Table_ExternalData_1[[#Headers],[10]])</f>
        <v>0</v>
      </c>
      <c r="P260" s="7">
        <f>SUMIFS(GQList,GIList,Table_ExternalData_1[[#This Row],[Item_key]],GDList,Table_ExternalData_1[[#Headers],[11]])</f>
        <v>0</v>
      </c>
      <c r="Q260" s="7">
        <f>SUMIFS(GQList,GIList,Table_ExternalData_1[[#This Row],[Item_key]],GDList,Table_ExternalData_1[[#Headers],[12]])</f>
        <v>0</v>
      </c>
      <c r="R260" s="7">
        <f>SUMIFS(GQList,GIList,Table_ExternalData_1[[#This Row],[Item_key]],GDList,Table_ExternalData_1[[#Headers],[13]])</f>
        <v>0</v>
      </c>
      <c r="S260" s="7">
        <f>SUMIFS(GQList,GIList,Table_ExternalData_1[[#This Row],[Item_key]],GDList,Table_ExternalData_1[[#Headers],[14]])</f>
        <v>0</v>
      </c>
      <c r="T260" s="7">
        <f>SUMIFS(GQList,GIList,Table_ExternalData_1[[#This Row],[Item_key]],GDList,Table_ExternalData_1[[#Headers],[15]])</f>
        <v>0</v>
      </c>
      <c r="U260" s="7">
        <f>SUMIFS(GQList,GIList,Table_ExternalData_1[[#This Row],[Item_key]],GDList,Table_ExternalData_1[[#Headers],[16]])</f>
        <v>0</v>
      </c>
      <c r="V260" s="7">
        <f>SUMIFS(GQList,GIList,Table_ExternalData_1[[#This Row],[Item_key]],GDList,Table_ExternalData_1[[#Headers],[17]])</f>
        <v>0</v>
      </c>
      <c r="W260" s="7">
        <f>SUMIFS(GQList,GIList,Table_ExternalData_1[[#This Row],[Item_key]],GDList,Table_ExternalData_1[[#Headers],[18]])</f>
        <v>500</v>
      </c>
      <c r="X260" s="7">
        <f>SUMIFS(GQList,GIList,Table_ExternalData_1[[#This Row],[Item_key]],GDList,Table_ExternalData_1[[#Headers],[19]])</f>
        <v>330</v>
      </c>
      <c r="Y260" s="7">
        <f>SUMIFS(GQList,GIList,Table_ExternalData_1[[#This Row],[Item_key]],GDList,Table_ExternalData_1[[#Headers],[20]])</f>
        <v>300</v>
      </c>
      <c r="Z260" s="7">
        <f>SUMIFS(GQList,GIList,Table_ExternalData_1[[#This Row],[Item_key]],GDList,Table_ExternalData_1[[#Headers],[21]])</f>
        <v>0</v>
      </c>
      <c r="AA260" s="7">
        <f>SUMIFS(GQList,GIList,Table_ExternalData_1[[#This Row],[Item_key]],GDList,Table_ExternalData_1[[#Headers],[22]])</f>
        <v>245</v>
      </c>
      <c r="AB260" s="7">
        <f>SUMIFS(GQList,GIList,Table_ExternalData_1[[#This Row],[Item_key]],GDList,Table_ExternalData_1[[#Headers],[23]])</f>
        <v>0</v>
      </c>
      <c r="AC260" s="7">
        <f>SUMIFS(GQList,GIList,Table_ExternalData_1[[#This Row],[Item_key]],GDList,Table_ExternalData_1[[#Headers],[24]])</f>
        <v>0</v>
      </c>
      <c r="AD260" s="7">
        <f>SUMIFS(GQList,GIList,Table_ExternalData_1[[#This Row],[Item_key]],GDList,Table_ExternalData_1[[#Headers],[25]])</f>
        <v>520</v>
      </c>
      <c r="AE260" s="7">
        <f>SUMIFS(GQList,GIList,Table_ExternalData_1[[#This Row],[Item_key]],GDList,Table_ExternalData_1[[#Headers],[26]])</f>
        <v>0</v>
      </c>
      <c r="AF260" s="7">
        <f>SUMIFS(GQList,GIList,Table_ExternalData_1[[#This Row],[Item_key]],GDList,Table_ExternalData_1[[#Headers],[27]])</f>
        <v>250</v>
      </c>
      <c r="AG260" s="7">
        <f>SUMIFS(GQList,GIList,Table_ExternalData_1[[#This Row],[Item_key]],GDList,Table_ExternalData_1[[#Headers],[28]])</f>
        <v>0</v>
      </c>
      <c r="AH260" s="7">
        <f>SUMIFS(GQList,GIList,Table_ExternalData_1[[#This Row],[Item_key]],GDList,Table_ExternalData_1[[#Headers],[29]])</f>
        <v>0</v>
      </c>
      <c r="AI260" s="7">
        <f>SUMIFS(GQList,GIList,Table_ExternalData_1[[#This Row],[Item_key]],GDList,Table_ExternalData_1[[#Headers],[30]])</f>
        <v>750</v>
      </c>
      <c r="AJ260" s="7">
        <f>SUMIFS(GQList,GIList,Table_ExternalData_1[[#This Row],[Item_key]],GDList,Table_ExternalData_1[[#Headers],[31]])</f>
        <v>168</v>
      </c>
      <c r="AK260" s="7">
        <f>SUM(Table_ExternalData_1[[#This Row],[1]:[31]])</f>
        <v>3381</v>
      </c>
    </row>
    <row r="261" spans="1:37" ht="24" hidden="1">
      <c r="A261" s="3" t="s">
        <v>936</v>
      </c>
      <c r="B261" s="3" t="s">
        <v>1723</v>
      </c>
      <c r="C261" s="3" t="s">
        <v>1991</v>
      </c>
      <c r="D261" s="3" t="s">
        <v>1992</v>
      </c>
      <c r="E261" s="6" t="s">
        <v>1662</v>
      </c>
      <c r="F261" s="7">
        <f>SUMIFS(GQList,GIList,Table_ExternalData_1[[#This Row],[Item_key]],GDList,Table_ExternalData_1[[#Headers],[1]])</f>
        <v>0</v>
      </c>
      <c r="G261" s="7">
        <f>SUMIFS(GQList,GIList,Table_ExternalData_1[[#This Row],[Item_key]],GDList,Table_ExternalData_1[[#Headers],[2]])</f>
        <v>0</v>
      </c>
      <c r="H261" s="7">
        <f>SUMIFS(GQList,GIList,Table_ExternalData_1[[#This Row],[Item_key]],GDList,Table_ExternalData_1[[#Headers],[3]])</f>
        <v>0</v>
      </c>
      <c r="I261" s="7">
        <f>SUMIFS(GQList,GIList,Table_ExternalData_1[[#This Row],[Item_key]],GDList,Table_ExternalData_1[[#Headers],[4]])</f>
        <v>0</v>
      </c>
      <c r="J261" s="7">
        <f>SUMIFS(GQList,GIList,Table_ExternalData_1[[#This Row],[Item_key]],GDList,Table_ExternalData_1[[#Headers],[5]])</f>
        <v>0</v>
      </c>
      <c r="K261" s="7">
        <f>SUMIFS(GQList,GIList,Table_ExternalData_1[[#This Row],[Item_key]],GDList,Table_ExternalData_1[[#Headers],[6]])</f>
        <v>0</v>
      </c>
      <c r="L261" s="7">
        <f>SUMIFS(GQList,GIList,Table_ExternalData_1[[#This Row],[Item_key]],GDList,Table_ExternalData_1[[#Headers],[7]])</f>
        <v>0</v>
      </c>
      <c r="M261" s="7">
        <f>SUMIFS(GQList,GIList,Table_ExternalData_1[[#This Row],[Item_key]],GDList,Table_ExternalData_1[[#Headers],[8]])</f>
        <v>0</v>
      </c>
      <c r="N261" s="7">
        <f>SUMIFS(GQList,GIList,Table_ExternalData_1[[#This Row],[Item_key]],GDList,Table_ExternalData_1[[#Headers],[9]])</f>
        <v>0</v>
      </c>
      <c r="O261" s="7">
        <f>SUMIFS(GQList,GIList,Table_ExternalData_1[[#This Row],[Item_key]],GDList,Table_ExternalData_1[[#Headers],[10]])</f>
        <v>0</v>
      </c>
      <c r="P261" s="7">
        <f>SUMIFS(GQList,GIList,Table_ExternalData_1[[#This Row],[Item_key]],GDList,Table_ExternalData_1[[#Headers],[11]])</f>
        <v>0</v>
      </c>
      <c r="Q261" s="7">
        <f>SUMIFS(GQList,GIList,Table_ExternalData_1[[#This Row],[Item_key]],GDList,Table_ExternalData_1[[#Headers],[12]])</f>
        <v>0</v>
      </c>
      <c r="R261" s="7">
        <f>SUMIFS(GQList,GIList,Table_ExternalData_1[[#This Row],[Item_key]],GDList,Table_ExternalData_1[[#Headers],[13]])</f>
        <v>0</v>
      </c>
      <c r="S261" s="7">
        <f>SUMIFS(GQList,GIList,Table_ExternalData_1[[#This Row],[Item_key]],GDList,Table_ExternalData_1[[#Headers],[14]])</f>
        <v>0</v>
      </c>
      <c r="T261" s="7">
        <f>SUMIFS(GQList,GIList,Table_ExternalData_1[[#This Row],[Item_key]],GDList,Table_ExternalData_1[[#Headers],[15]])</f>
        <v>0</v>
      </c>
      <c r="U261" s="7">
        <f>SUMIFS(GQList,GIList,Table_ExternalData_1[[#This Row],[Item_key]],GDList,Table_ExternalData_1[[#Headers],[16]])</f>
        <v>0</v>
      </c>
      <c r="V261" s="7">
        <f>SUMIFS(GQList,GIList,Table_ExternalData_1[[#This Row],[Item_key]],GDList,Table_ExternalData_1[[#Headers],[17]])</f>
        <v>0</v>
      </c>
      <c r="W261" s="7">
        <f>SUMIFS(GQList,GIList,Table_ExternalData_1[[#This Row],[Item_key]],GDList,Table_ExternalData_1[[#Headers],[18]])</f>
        <v>0</v>
      </c>
      <c r="X261" s="7">
        <f>SUMIFS(GQList,GIList,Table_ExternalData_1[[#This Row],[Item_key]],GDList,Table_ExternalData_1[[#Headers],[19]])</f>
        <v>0</v>
      </c>
      <c r="Y261" s="7">
        <f>SUMIFS(GQList,GIList,Table_ExternalData_1[[#This Row],[Item_key]],GDList,Table_ExternalData_1[[#Headers],[20]])</f>
        <v>0</v>
      </c>
      <c r="Z261" s="7">
        <f>SUMIFS(GQList,GIList,Table_ExternalData_1[[#This Row],[Item_key]],GDList,Table_ExternalData_1[[#Headers],[21]])</f>
        <v>0</v>
      </c>
      <c r="AA261" s="7">
        <f>SUMIFS(GQList,GIList,Table_ExternalData_1[[#This Row],[Item_key]],GDList,Table_ExternalData_1[[#Headers],[22]])</f>
        <v>0</v>
      </c>
      <c r="AB261" s="7">
        <f>SUMIFS(GQList,GIList,Table_ExternalData_1[[#This Row],[Item_key]],GDList,Table_ExternalData_1[[#Headers],[23]])</f>
        <v>0</v>
      </c>
      <c r="AC261" s="7">
        <f>SUMIFS(GQList,GIList,Table_ExternalData_1[[#This Row],[Item_key]],GDList,Table_ExternalData_1[[#Headers],[24]])</f>
        <v>0</v>
      </c>
      <c r="AD261" s="7">
        <f>SUMIFS(GQList,GIList,Table_ExternalData_1[[#This Row],[Item_key]],GDList,Table_ExternalData_1[[#Headers],[25]])</f>
        <v>0</v>
      </c>
      <c r="AE261" s="7">
        <f>SUMIFS(GQList,GIList,Table_ExternalData_1[[#This Row],[Item_key]],GDList,Table_ExternalData_1[[#Headers],[26]])</f>
        <v>0</v>
      </c>
      <c r="AF261" s="7">
        <f>SUMIFS(GQList,GIList,Table_ExternalData_1[[#This Row],[Item_key]],GDList,Table_ExternalData_1[[#Headers],[27]])</f>
        <v>0</v>
      </c>
      <c r="AG261" s="7">
        <f>SUMIFS(GQList,GIList,Table_ExternalData_1[[#This Row],[Item_key]],GDList,Table_ExternalData_1[[#Headers],[28]])</f>
        <v>0</v>
      </c>
      <c r="AH261" s="7">
        <f>SUMIFS(GQList,GIList,Table_ExternalData_1[[#This Row],[Item_key]],GDList,Table_ExternalData_1[[#Headers],[29]])</f>
        <v>0</v>
      </c>
      <c r="AI261" s="7">
        <f>SUMIFS(GQList,GIList,Table_ExternalData_1[[#This Row],[Item_key]],GDList,Table_ExternalData_1[[#Headers],[30]])</f>
        <v>0</v>
      </c>
      <c r="AJ261" s="7">
        <f>SUMIFS(GQList,GIList,Table_ExternalData_1[[#This Row],[Item_key]],GDList,Table_ExternalData_1[[#Headers],[31]])</f>
        <v>69</v>
      </c>
      <c r="AK261" s="7">
        <f>SUM(Table_ExternalData_1[[#This Row],[1]:[31]])</f>
        <v>69</v>
      </c>
    </row>
    <row r="262" spans="1:37" ht="24" hidden="1">
      <c r="A262" s="3" t="s">
        <v>936</v>
      </c>
      <c r="B262" s="3" t="s">
        <v>279</v>
      </c>
      <c r="C262" s="3" t="s">
        <v>937</v>
      </c>
      <c r="D262" s="3" t="s">
        <v>938</v>
      </c>
      <c r="E262" s="6" t="s">
        <v>1662</v>
      </c>
      <c r="F262" s="7">
        <f>SUMIFS(GQList,GIList,Table_ExternalData_1[[#This Row],[Item_key]],GDList,Table_ExternalData_1[[#Headers],[1]])</f>
        <v>0</v>
      </c>
      <c r="G262" s="7">
        <f>SUMIFS(GQList,GIList,Table_ExternalData_1[[#This Row],[Item_key]],GDList,Table_ExternalData_1[[#Headers],[2]])</f>
        <v>0</v>
      </c>
      <c r="H262" s="7">
        <f>SUMIFS(GQList,GIList,Table_ExternalData_1[[#This Row],[Item_key]],GDList,Table_ExternalData_1[[#Headers],[3]])</f>
        <v>0</v>
      </c>
      <c r="I262" s="7">
        <f>SUMIFS(GQList,GIList,Table_ExternalData_1[[#This Row],[Item_key]],GDList,Table_ExternalData_1[[#Headers],[4]])</f>
        <v>0</v>
      </c>
      <c r="J262" s="7">
        <f>SUMIFS(GQList,GIList,Table_ExternalData_1[[#This Row],[Item_key]],GDList,Table_ExternalData_1[[#Headers],[5]])</f>
        <v>0</v>
      </c>
      <c r="K262" s="7">
        <f>SUMIFS(GQList,GIList,Table_ExternalData_1[[#This Row],[Item_key]],GDList,Table_ExternalData_1[[#Headers],[6]])</f>
        <v>0</v>
      </c>
      <c r="L262" s="7">
        <f>SUMIFS(GQList,GIList,Table_ExternalData_1[[#This Row],[Item_key]],GDList,Table_ExternalData_1[[#Headers],[7]])</f>
        <v>0</v>
      </c>
      <c r="M262" s="7">
        <f>SUMIFS(GQList,GIList,Table_ExternalData_1[[#This Row],[Item_key]],GDList,Table_ExternalData_1[[#Headers],[8]])</f>
        <v>0</v>
      </c>
      <c r="N262" s="7">
        <f>SUMIFS(GQList,GIList,Table_ExternalData_1[[#This Row],[Item_key]],GDList,Table_ExternalData_1[[#Headers],[9]])</f>
        <v>0</v>
      </c>
      <c r="O262" s="7">
        <f>SUMIFS(GQList,GIList,Table_ExternalData_1[[#This Row],[Item_key]],GDList,Table_ExternalData_1[[#Headers],[10]])</f>
        <v>45</v>
      </c>
      <c r="P262" s="7">
        <f>SUMIFS(GQList,GIList,Table_ExternalData_1[[#This Row],[Item_key]],GDList,Table_ExternalData_1[[#Headers],[11]])</f>
        <v>0</v>
      </c>
      <c r="Q262" s="7">
        <f>SUMIFS(GQList,GIList,Table_ExternalData_1[[#This Row],[Item_key]],GDList,Table_ExternalData_1[[#Headers],[12]])</f>
        <v>0</v>
      </c>
      <c r="R262" s="7">
        <f>SUMIFS(GQList,GIList,Table_ExternalData_1[[#This Row],[Item_key]],GDList,Table_ExternalData_1[[#Headers],[13]])</f>
        <v>0</v>
      </c>
      <c r="S262" s="7">
        <f>SUMIFS(GQList,GIList,Table_ExternalData_1[[#This Row],[Item_key]],GDList,Table_ExternalData_1[[#Headers],[14]])</f>
        <v>0</v>
      </c>
      <c r="T262" s="7">
        <f>SUMIFS(GQList,GIList,Table_ExternalData_1[[#This Row],[Item_key]],GDList,Table_ExternalData_1[[#Headers],[15]])</f>
        <v>0</v>
      </c>
      <c r="U262" s="7">
        <f>SUMIFS(GQList,GIList,Table_ExternalData_1[[#This Row],[Item_key]],GDList,Table_ExternalData_1[[#Headers],[16]])</f>
        <v>0</v>
      </c>
      <c r="V262" s="7">
        <f>SUMIFS(GQList,GIList,Table_ExternalData_1[[#This Row],[Item_key]],GDList,Table_ExternalData_1[[#Headers],[17]])</f>
        <v>0</v>
      </c>
      <c r="W262" s="7">
        <f>SUMIFS(GQList,GIList,Table_ExternalData_1[[#This Row],[Item_key]],GDList,Table_ExternalData_1[[#Headers],[18]])</f>
        <v>0</v>
      </c>
      <c r="X262" s="7">
        <f>SUMIFS(GQList,GIList,Table_ExternalData_1[[#This Row],[Item_key]],GDList,Table_ExternalData_1[[#Headers],[19]])</f>
        <v>75</v>
      </c>
      <c r="Y262" s="7">
        <f>SUMIFS(GQList,GIList,Table_ExternalData_1[[#This Row],[Item_key]],GDList,Table_ExternalData_1[[#Headers],[20]])</f>
        <v>0</v>
      </c>
      <c r="Z262" s="7">
        <f>SUMIFS(GQList,GIList,Table_ExternalData_1[[#This Row],[Item_key]],GDList,Table_ExternalData_1[[#Headers],[21]])</f>
        <v>0</v>
      </c>
      <c r="AA262" s="7">
        <f>SUMIFS(GQList,GIList,Table_ExternalData_1[[#This Row],[Item_key]],GDList,Table_ExternalData_1[[#Headers],[22]])</f>
        <v>0</v>
      </c>
      <c r="AB262" s="7">
        <f>SUMIFS(GQList,GIList,Table_ExternalData_1[[#This Row],[Item_key]],GDList,Table_ExternalData_1[[#Headers],[23]])</f>
        <v>0</v>
      </c>
      <c r="AC262" s="7">
        <f>SUMIFS(GQList,GIList,Table_ExternalData_1[[#This Row],[Item_key]],GDList,Table_ExternalData_1[[#Headers],[24]])</f>
        <v>0</v>
      </c>
      <c r="AD262" s="7">
        <f>SUMIFS(GQList,GIList,Table_ExternalData_1[[#This Row],[Item_key]],GDList,Table_ExternalData_1[[#Headers],[25]])</f>
        <v>0</v>
      </c>
      <c r="AE262" s="7">
        <f>SUMIFS(GQList,GIList,Table_ExternalData_1[[#This Row],[Item_key]],GDList,Table_ExternalData_1[[#Headers],[26]])</f>
        <v>0</v>
      </c>
      <c r="AF262" s="7">
        <f>SUMIFS(GQList,GIList,Table_ExternalData_1[[#This Row],[Item_key]],GDList,Table_ExternalData_1[[#Headers],[27]])</f>
        <v>0</v>
      </c>
      <c r="AG262" s="7">
        <f>SUMIFS(GQList,GIList,Table_ExternalData_1[[#This Row],[Item_key]],GDList,Table_ExternalData_1[[#Headers],[28]])</f>
        <v>45</v>
      </c>
      <c r="AH262" s="7">
        <f>SUMIFS(GQList,GIList,Table_ExternalData_1[[#This Row],[Item_key]],GDList,Table_ExternalData_1[[#Headers],[29]])</f>
        <v>0</v>
      </c>
      <c r="AI262" s="7">
        <f>SUMIFS(GQList,GIList,Table_ExternalData_1[[#This Row],[Item_key]],GDList,Table_ExternalData_1[[#Headers],[30]])</f>
        <v>45</v>
      </c>
      <c r="AJ262" s="7">
        <f>SUMIFS(GQList,GIList,Table_ExternalData_1[[#This Row],[Item_key]],GDList,Table_ExternalData_1[[#Headers],[31]])</f>
        <v>75</v>
      </c>
      <c r="AK262" s="7">
        <f>SUM(Table_ExternalData_1[[#This Row],[1]:[31]])</f>
        <v>285</v>
      </c>
    </row>
    <row r="263" spans="1:37" ht="24" hidden="1">
      <c r="A263" s="3" t="s">
        <v>936</v>
      </c>
      <c r="B263" s="3" t="s">
        <v>573</v>
      </c>
      <c r="C263" s="3" t="s">
        <v>939</v>
      </c>
      <c r="D263" s="3" t="s">
        <v>940</v>
      </c>
      <c r="E263" s="6" t="s">
        <v>1662</v>
      </c>
      <c r="F263" s="7">
        <f>SUMIFS(GQList,GIList,Table_ExternalData_1[[#This Row],[Item_key]],GDList,Table_ExternalData_1[[#Headers],[1]])</f>
        <v>0</v>
      </c>
      <c r="G263" s="7">
        <f>SUMIFS(GQList,GIList,Table_ExternalData_1[[#This Row],[Item_key]],GDList,Table_ExternalData_1[[#Headers],[2]])</f>
        <v>0</v>
      </c>
      <c r="H263" s="7">
        <f>SUMIFS(GQList,GIList,Table_ExternalData_1[[#This Row],[Item_key]],GDList,Table_ExternalData_1[[#Headers],[3]])</f>
        <v>0</v>
      </c>
      <c r="I263" s="7">
        <f>SUMIFS(GQList,GIList,Table_ExternalData_1[[#This Row],[Item_key]],GDList,Table_ExternalData_1[[#Headers],[4]])</f>
        <v>0</v>
      </c>
      <c r="J263" s="7">
        <f>SUMIFS(GQList,GIList,Table_ExternalData_1[[#This Row],[Item_key]],GDList,Table_ExternalData_1[[#Headers],[5]])</f>
        <v>0</v>
      </c>
      <c r="K263" s="7">
        <f>SUMIFS(GQList,GIList,Table_ExternalData_1[[#This Row],[Item_key]],GDList,Table_ExternalData_1[[#Headers],[6]])</f>
        <v>0</v>
      </c>
      <c r="L263" s="7">
        <f>SUMIFS(GQList,GIList,Table_ExternalData_1[[#This Row],[Item_key]],GDList,Table_ExternalData_1[[#Headers],[7]])</f>
        <v>0</v>
      </c>
      <c r="M263" s="7">
        <f>SUMIFS(GQList,GIList,Table_ExternalData_1[[#This Row],[Item_key]],GDList,Table_ExternalData_1[[#Headers],[8]])</f>
        <v>0</v>
      </c>
      <c r="N263" s="7">
        <f>SUMIFS(GQList,GIList,Table_ExternalData_1[[#This Row],[Item_key]],GDList,Table_ExternalData_1[[#Headers],[9]])</f>
        <v>0</v>
      </c>
      <c r="O263" s="7">
        <f>SUMIFS(GQList,GIList,Table_ExternalData_1[[#This Row],[Item_key]],GDList,Table_ExternalData_1[[#Headers],[10]])</f>
        <v>0</v>
      </c>
      <c r="P263" s="7">
        <f>SUMIFS(GQList,GIList,Table_ExternalData_1[[#This Row],[Item_key]],GDList,Table_ExternalData_1[[#Headers],[11]])</f>
        <v>0</v>
      </c>
      <c r="Q263" s="7">
        <f>SUMIFS(GQList,GIList,Table_ExternalData_1[[#This Row],[Item_key]],GDList,Table_ExternalData_1[[#Headers],[12]])</f>
        <v>0</v>
      </c>
      <c r="R263" s="7">
        <f>SUMIFS(GQList,GIList,Table_ExternalData_1[[#This Row],[Item_key]],GDList,Table_ExternalData_1[[#Headers],[13]])</f>
        <v>0</v>
      </c>
      <c r="S263" s="7">
        <f>SUMIFS(GQList,GIList,Table_ExternalData_1[[#This Row],[Item_key]],GDList,Table_ExternalData_1[[#Headers],[14]])</f>
        <v>0</v>
      </c>
      <c r="T263" s="7">
        <f>SUMIFS(GQList,GIList,Table_ExternalData_1[[#This Row],[Item_key]],GDList,Table_ExternalData_1[[#Headers],[15]])</f>
        <v>0</v>
      </c>
      <c r="U263" s="7">
        <f>SUMIFS(GQList,GIList,Table_ExternalData_1[[#This Row],[Item_key]],GDList,Table_ExternalData_1[[#Headers],[16]])</f>
        <v>0</v>
      </c>
      <c r="V263" s="7">
        <f>SUMIFS(GQList,GIList,Table_ExternalData_1[[#This Row],[Item_key]],GDList,Table_ExternalData_1[[#Headers],[17]])</f>
        <v>0</v>
      </c>
      <c r="W263" s="7">
        <f>SUMIFS(GQList,GIList,Table_ExternalData_1[[#This Row],[Item_key]],GDList,Table_ExternalData_1[[#Headers],[18]])</f>
        <v>0</v>
      </c>
      <c r="X263" s="7">
        <f>SUMIFS(GQList,GIList,Table_ExternalData_1[[#This Row],[Item_key]],GDList,Table_ExternalData_1[[#Headers],[19]])</f>
        <v>0</v>
      </c>
      <c r="Y263" s="7">
        <f>SUMIFS(GQList,GIList,Table_ExternalData_1[[#This Row],[Item_key]],GDList,Table_ExternalData_1[[#Headers],[20]])</f>
        <v>0</v>
      </c>
      <c r="Z263" s="7">
        <f>SUMIFS(GQList,GIList,Table_ExternalData_1[[#This Row],[Item_key]],GDList,Table_ExternalData_1[[#Headers],[21]])</f>
        <v>0</v>
      </c>
      <c r="AA263" s="7">
        <f>SUMIFS(GQList,GIList,Table_ExternalData_1[[#This Row],[Item_key]],GDList,Table_ExternalData_1[[#Headers],[22]])</f>
        <v>0</v>
      </c>
      <c r="AB263" s="7">
        <f>SUMIFS(GQList,GIList,Table_ExternalData_1[[#This Row],[Item_key]],GDList,Table_ExternalData_1[[#Headers],[23]])</f>
        <v>0</v>
      </c>
      <c r="AC263" s="7">
        <f>SUMIFS(GQList,GIList,Table_ExternalData_1[[#This Row],[Item_key]],GDList,Table_ExternalData_1[[#Headers],[24]])</f>
        <v>0</v>
      </c>
      <c r="AD263" s="7">
        <f>SUMIFS(GQList,GIList,Table_ExternalData_1[[#This Row],[Item_key]],GDList,Table_ExternalData_1[[#Headers],[25]])</f>
        <v>0</v>
      </c>
      <c r="AE263" s="7">
        <f>SUMIFS(GQList,GIList,Table_ExternalData_1[[#This Row],[Item_key]],GDList,Table_ExternalData_1[[#Headers],[26]])</f>
        <v>0</v>
      </c>
      <c r="AF263" s="7">
        <f>SUMIFS(GQList,GIList,Table_ExternalData_1[[#This Row],[Item_key]],GDList,Table_ExternalData_1[[#Headers],[27]])</f>
        <v>0</v>
      </c>
      <c r="AG263" s="7">
        <f>SUMIFS(GQList,GIList,Table_ExternalData_1[[#This Row],[Item_key]],GDList,Table_ExternalData_1[[#Headers],[28]])</f>
        <v>0</v>
      </c>
      <c r="AH263" s="7">
        <f>SUMIFS(GQList,GIList,Table_ExternalData_1[[#This Row],[Item_key]],GDList,Table_ExternalData_1[[#Headers],[29]])</f>
        <v>0</v>
      </c>
      <c r="AI263" s="7">
        <f>SUMIFS(GQList,GIList,Table_ExternalData_1[[#This Row],[Item_key]],GDList,Table_ExternalData_1[[#Headers],[30]])</f>
        <v>60</v>
      </c>
      <c r="AJ263" s="7">
        <f>SUMIFS(GQList,GIList,Table_ExternalData_1[[#This Row],[Item_key]],GDList,Table_ExternalData_1[[#Headers],[31]])</f>
        <v>0</v>
      </c>
      <c r="AK263" s="7">
        <f>SUM(Table_ExternalData_1[[#This Row],[1]:[31]])</f>
        <v>60</v>
      </c>
    </row>
    <row r="264" spans="1:37" ht="24" hidden="1">
      <c r="A264" s="3" t="s">
        <v>936</v>
      </c>
      <c r="B264" s="3" t="s">
        <v>592</v>
      </c>
      <c r="C264" s="3" t="s">
        <v>941</v>
      </c>
      <c r="D264" s="3" t="s">
        <v>942</v>
      </c>
      <c r="E264" s="6" t="s">
        <v>1662</v>
      </c>
      <c r="F264" s="7">
        <f>SUMIFS(GQList,GIList,Table_ExternalData_1[[#This Row],[Item_key]],GDList,Table_ExternalData_1[[#Headers],[1]])</f>
        <v>0</v>
      </c>
      <c r="G264" s="7">
        <f>SUMIFS(GQList,GIList,Table_ExternalData_1[[#This Row],[Item_key]],GDList,Table_ExternalData_1[[#Headers],[2]])</f>
        <v>0</v>
      </c>
      <c r="H264" s="7">
        <f>SUMIFS(GQList,GIList,Table_ExternalData_1[[#This Row],[Item_key]],GDList,Table_ExternalData_1[[#Headers],[3]])</f>
        <v>0</v>
      </c>
      <c r="I264" s="7">
        <f>SUMIFS(GQList,GIList,Table_ExternalData_1[[#This Row],[Item_key]],GDList,Table_ExternalData_1[[#Headers],[4]])</f>
        <v>0</v>
      </c>
      <c r="J264" s="7">
        <f>SUMIFS(GQList,GIList,Table_ExternalData_1[[#This Row],[Item_key]],GDList,Table_ExternalData_1[[#Headers],[5]])</f>
        <v>0</v>
      </c>
      <c r="K264" s="7">
        <f>SUMIFS(GQList,GIList,Table_ExternalData_1[[#This Row],[Item_key]],GDList,Table_ExternalData_1[[#Headers],[6]])</f>
        <v>0</v>
      </c>
      <c r="L264" s="7">
        <f>SUMIFS(GQList,GIList,Table_ExternalData_1[[#This Row],[Item_key]],GDList,Table_ExternalData_1[[#Headers],[7]])</f>
        <v>0</v>
      </c>
      <c r="M264" s="7">
        <f>SUMIFS(GQList,GIList,Table_ExternalData_1[[#This Row],[Item_key]],GDList,Table_ExternalData_1[[#Headers],[8]])</f>
        <v>0</v>
      </c>
      <c r="N264" s="7">
        <f>SUMIFS(GQList,GIList,Table_ExternalData_1[[#This Row],[Item_key]],GDList,Table_ExternalData_1[[#Headers],[9]])</f>
        <v>0</v>
      </c>
      <c r="O264" s="7">
        <f>SUMIFS(GQList,GIList,Table_ExternalData_1[[#This Row],[Item_key]],GDList,Table_ExternalData_1[[#Headers],[10]])</f>
        <v>0</v>
      </c>
      <c r="P264" s="7">
        <f>SUMIFS(GQList,GIList,Table_ExternalData_1[[#This Row],[Item_key]],GDList,Table_ExternalData_1[[#Headers],[11]])</f>
        <v>0</v>
      </c>
      <c r="Q264" s="7">
        <f>SUMIFS(GQList,GIList,Table_ExternalData_1[[#This Row],[Item_key]],GDList,Table_ExternalData_1[[#Headers],[12]])</f>
        <v>0</v>
      </c>
      <c r="R264" s="7">
        <f>SUMIFS(GQList,GIList,Table_ExternalData_1[[#This Row],[Item_key]],GDList,Table_ExternalData_1[[#Headers],[13]])</f>
        <v>0</v>
      </c>
      <c r="S264" s="7">
        <f>SUMIFS(GQList,GIList,Table_ExternalData_1[[#This Row],[Item_key]],GDList,Table_ExternalData_1[[#Headers],[14]])</f>
        <v>0</v>
      </c>
      <c r="T264" s="7">
        <f>SUMIFS(GQList,GIList,Table_ExternalData_1[[#This Row],[Item_key]],GDList,Table_ExternalData_1[[#Headers],[15]])</f>
        <v>0</v>
      </c>
      <c r="U264" s="7">
        <f>SUMIFS(GQList,GIList,Table_ExternalData_1[[#This Row],[Item_key]],GDList,Table_ExternalData_1[[#Headers],[16]])</f>
        <v>0</v>
      </c>
      <c r="V264" s="7">
        <f>SUMIFS(GQList,GIList,Table_ExternalData_1[[#This Row],[Item_key]],GDList,Table_ExternalData_1[[#Headers],[17]])</f>
        <v>0</v>
      </c>
      <c r="W264" s="7">
        <f>SUMIFS(GQList,GIList,Table_ExternalData_1[[#This Row],[Item_key]],GDList,Table_ExternalData_1[[#Headers],[18]])</f>
        <v>0</v>
      </c>
      <c r="X264" s="7">
        <f>SUMIFS(GQList,GIList,Table_ExternalData_1[[#This Row],[Item_key]],GDList,Table_ExternalData_1[[#Headers],[19]])</f>
        <v>0</v>
      </c>
      <c r="Y264" s="7">
        <f>SUMIFS(GQList,GIList,Table_ExternalData_1[[#This Row],[Item_key]],GDList,Table_ExternalData_1[[#Headers],[20]])</f>
        <v>0</v>
      </c>
      <c r="Z264" s="7">
        <f>SUMIFS(GQList,GIList,Table_ExternalData_1[[#This Row],[Item_key]],GDList,Table_ExternalData_1[[#Headers],[21]])</f>
        <v>0</v>
      </c>
      <c r="AA264" s="7">
        <f>SUMIFS(GQList,GIList,Table_ExternalData_1[[#This Row],[Item_key]],GDList,Table_ExternalData_1[[#Headers],[22]])</f>
        <v>0</v>
      </c>
      <c r="AB264" s="7">
        <f>SUMIFS(GQList,GIList,Table_ExternalData_1[[#This Row],[Item_key]],GDList,Table_ExternalData_1[[#Headers],[23]])</f>
        <v>0</v>
      </c>
      <c r="AC264" s="7">
        <f>SUMIFS(GQList,GIList,Table_ExternalData_1[[#This Row],[Item_key]],GDList,Table_ExternalData_1[[#Headers],[24]])</f>
        <v>0</v>
      </c>
      <c r="AD264" s="7">
        <f>SUMIFS(GQList,GIList,Table_ExternalData_1[[#This Row],[Item_key]],GDList,Table_ExternalData_1[[#Headers],[25]])</f>
        <v>0</v>
      </c>
      <c r="AE264" s="7">
        <f>SUMIFS(GQList,GIList,Table_ExternalData_1[[#This Row],[Item_key]],GDList,Table_ExternalData_1[[#Headers],[26]])</f>
        <v>0</v>
      </c>
      <c r="AF264" s="7">
        <f>SUMIFS(GQList,GIList,Table_ExternalData_1[[#This Row],[Item_key]],GDList,Table_ExternalData_1[[#Headers],[27]])</f>
        <v>0</v>
      </c>
      <c r="AG264" s="7">
        <f>SUMIFS(GQList,GIList,Table_ExternalData_1[[#This Row],[Item_key]],GDList,Table_ExternalData_1[[#Headers],[28]])</f>
        <v>0</v>
      </c>
      <c r="AH264" s="7">
        <f>SUMIFS(GQList,GIList,Table_ExternalData_1[[#This Row],[Item_key]],GDList,Table_ExternalData_1[[#Headers],[29]])</f>
        <v>0</v>
      </c>
      <c r="AI264" s="7">
        <f>SUMIFS(GQList,GIList,Table_ExternalData_1[[#This Row],[Item_key]],GDList,Table_ExternalData_1[[#Headers],[30]])</f>
        <v>0</v>
      </c>
      <c r="AJ264" s="7">
        <f>SUMIFS(GQList,GIList,Table_ExternalData_1[[#This Row],[Item_key]],GDList,Table_ExternalData_1[[#Headers],[31]])</f>
        <v>2300</v>
      </c>
      <c r="AK264" s="7">
        <f>SUM(Table_ExternalData_1[[#This Row],[1]:[31]])</f>
        <v>2300</v>
      </c>
    </row>
    <row r="265" spans="1:37" ht="24" hidden="1">
      <c r="A265" s="3" t="s">
        <v>936</v>
      </c>
      <c r="B265" s="3" t="s">
        <v>345</v>
      </c>
      <c r="C265" s="3" t="s">
        <v>934</v>
      </c>
      <c r="D265" s="3" t="s">
        <v>935</v>
      </c>
      <c r="E265" s="6" t="s">
        <v>1662</v>
      </c>
      <c r="F265" s="7">
        <f>SUMIFS(GQList,GIList,Table_ExternalData_1[[#This Row],[Item_key]],GDList,Table_ExternalData_1[[#Headers],[1]])</f>
        <v>0</v>
      </c>
      <c r="G265" s="7">
        <f>SUMIFS(GQList,GIList,Table_ExternalData_1[[#This Row],[Item_key]],GDList,Table_ExternalData_1[[#Headers],[2]])</f>
        <v>0</v>
      </c>
      <c r="H265" s="7">
        <f>SUMIFS(GQList,GIList,Table_ExternalData_1[[#This Row],[Item_key]],GDList,Table_ExternalData_1[[#Headers],[3]])</f>
        <v>0</v>
      </c>
      <c r="I265" s="7">
        <f>SUMIFS(GQList,GIList,Table_ExternalData_1[[#This Row],[Item_key]],GDList,Table_ExternalData_1[[#Headers],[4]])</f>
        <v>-500</v>
      </c>
      <c r="J265" s="7">
        <f>SUMIFS(GQList,GIList,Table_ExternalData_1[[#This Row],[Item_key]],GDList,Table_ExternalData_1[[#Headers],[5]])</f>
        <v>0</v>
      </c>
      <c r="K265" s="7">
        <f>SUMIFS(GQList,GIList,Table_ExternalData_1[[#This Row],[Item_key]],GDList,Table_ExternalData_1[[#Headers],[6]])</f>
        <v>0</v>
      </c>
      <c r="L265" s="7">
        <f>SUMIFS(GQList,GIList,Table_ExternalData_1[[#This Row],[Item_key]],GDList,Table_ExternalData_1[[#Headers],[7]])</f>
        <v>0</v>
      </c>
      <c r="M265" s="7">
        <f>SUMIFS(GQList,GIList,Table_ExternalData_1[[#This Row],[Item_key]],GDList,Table_ExternalData_1[[#Headers],[8]])</f>
        <v>0</v>
      </c>
      <c r="N265" s="7">
        <f>SUMIFS(GQList,GIList,Table_ExternalData_1[[#This Row],[Item_key]],GDList,Table_ExternalData_1[[#Headers],[9]])</f>
        <v>0</v>
      </c>
      <c r="O265" s="7">
        <f>SUMIFS(GQList,GIList,Table_ExternalData_1[[#This Row],[Item_key]],GDList,Table_ExternalData_1[[#Headers],[10]])</f>
        <v>0</v>
      </c>
      <c r="P265" s="7">
        <f>SUMIFS(GQList,GIList,Table_ExternalData_1[[#This Row],[Item_key]],GDList,Table_ExternalData_1[[#Headers],[11]])</f>
        <v>0</v>
      </c>
      <c r="Q265" s="7">
        <f>SUMIFS(GQList,GIList,Table_ExternalData_1[[#This Row],[Item_key]],GDList,Table_ExternalData_1[[#Headers],[12]])</f>
        <v>0</v>
      </c>
      <c r="R265" s="7">
        <f>SUMIFS(GQList,GIList,Table_ExternalData_1[[#This Row],[Item_key]],GDList,Table_ExternalData_1[[#Headers],[13]])</f>
        <v>0</v>
      </c>
      <c r="S265" s="7">
        <f>SUMIFS(GQList,GIList,Table_ExternalData_1[[#This Row],[Item_key]],GDList,Table_ExternalData_1[[#Headers],[14]])</f>
        <v>500</v>
      </c>
      <c r="T265" s="7">
        <f>SUMIFS(GQList,GIList,Table_ExternalData_1[[#This Row],[Item_key]],GDList,Table_ExternalData_1[[#Headers],[15]])</f>
        <v>0</v>
      </c>
      <c r="U265" s="7">
        <f>SUMIFS(GQList,GIList,Table_ExternalData_1[[#This Row],[Item_key]],GDList,Table_ExternalData_1[[#Headers],[16]])</f>
        <v>0</v>
      </c>
      <c r="V265" s="7">
        <f>SUMIFS(GQList,GIList,Table_ExternalData_1[[#This Row],[Item_key]],GDList,Table_ExternalData_1[[#Headers],[17]])</f>
        <v>0</v>
      </c>
      <c r="W265" s="7">
        <f>SUMIFS(GQList,GIList,Table_ExternalData_1[[#This Row],[Item_key]],GDList,Table_ExternalData_1[[#Headers],[18]])</f>
        <v>0</v>
      </c>
      <c r="X265" s="7">
        <f>SUMIFS(GQList,GIList,Table_ExternalData_1[[#This Row],[Item_key]],GDList,Table_ExternalData_1[[#Headers],[19]])</f>
        <v>0</v>
      </c>
      <c r="Y265" s="7">
        <f>SUMIFS(GQList,GIList,Table_ExternalData_1[[#This Row],[Item_key]],GDList,Table_ExternalData_1[[#Headers],[20]])</f>
        <v>0</v>
      </c>
      <c r="Z265" s="7">
        <f>SUMIFS(GQList,GIList,Table_ExternalData_1[[#This Row],[Item_key]],GDList,Table_ExternalData_1[[#Headers],[21]])</f>
        <v>0</v>
      </c>
      <c r="AA265" s="7">
        <f>SUMIFS(GQList,GIList,Table_ExternalData_1[[#This Row],[Item_key]],GDList,Table_ExternalData_1[[#Headers],[22]])</f>
        <v>0</v>
      </c>
      <c r="AB265" s="7">
        <f>SUMIFS(GQList,GIList,Table_ExternalData_1[[#This Row],[Item_key]],GDList,Table_ExternalData_1[[#Headers],[23]])</f>
        <v>0</v>
      </c>
      <c r="AC265" s="7">
        <f>SUMIFS(GQList,GIList,Table_ExternalData_1[[#This Row],[Item_key]],GDList,Table_ExternalData_1[[#Headers],[24]])</f>
        <v>0</v>
      </c>
      <c r="AD265" s="7">
        <f>SUMIFS(GQList,GIList,Table_ExternalData_1[[#This Row],[Item_key]],GDList,Table_ExternalData_1[[#Headers],[25]])</f>
        <v>0</v>
      </c>
      <c r="AE265" s="7">
        <f>SUMIFS(GQList,GIList,Table_ExternalData_1[[#This Row],[Item_key]],GDList,Table_ExternalData_1[[#Headers],[26]])</f>
        <v>0</v>
      </c>
      <c r="AF265" s="7">
        <f>SUMIFS(GQList,GIList,Table_ExternalData_1[[#This Row],[Item_key]],GDList,Table_ExternalData_1[[#Headers],[27]])</f>
        <v>0</v>
      </c>
      <c r="AG265" s="7">
        <f>SUMIFS(GQList,GIList,Table_ExternalData_1[[#This Row],[Item_key]],GDList,Table_ExternalData_1[[#Headers],[28]])</f>
        <v>0</v>
      </c>
      <c r="AH265" s="7">
        <f>SUMIFS(GQList,GIList,Table_ExternalData_1[[#This Row],[Item_key]],GDList,Table_ExternalData_1[[#Headers],[29]])</f>
        <v>0</v>
      </c>
      <c r="AI265" s="7">
        <f>SUMIFS(GQList,GIList,Table_ExternalData_1[[#This Row],[Item_key]],GDList,Table_ExternalData_1[[#Headers],[30]])</f>
        <v>0</v>
      </c>
      <c r="AJ265" s="7">
        <f>SUMIFS(GQList,GIList,Table_ExternalData_1[[#This Row],[Item_key]],GDList,Table_ExternalData_1[[#Headers],[31]])</f>
        <v>1500</v>
      </c>
      <c r="AK265" s="7">
        <f>SUM(Table_ExternalData_1[[#This Row],[1]:[31]])</f>
        <v>1500</v>
      </c>
    </row>
    <row r="266" spans="1:37" ht="24" hidden="1">
      <c r="A266" s="3" t="s">
        <v>936</v>
      </c>
      <c r="B266" s="3" t="s">
        <v>345</v>
      </c>
      <c r="C266" s="3" t="s">
        <v>934</v>
      </c>
      <c r="D266" s="3" t="s">
        <v>935</v>
      </c>
      <c r="E266" s="6" t="s">
        <v>1663</v>
      </c>
      <c r="F266" s="7">
        <f>SUMIFS(GQList,GIList,Table_ExternalData_1[[#This Row],[Item_key]],GDList,Table_ExternalData_1[[#Headers],[1]])</f>
        <v>0</v>
      </c>
      <c r="G266" s="7">
        <f>SUMIFS(GQList,GIList,Table_ExternalData_1[[#This Row],[Item_key]],GDList,Table_ExternalData_1[[#Headers],[2]])</f>
        <v>0</v>
      </c>
      <c r="H266" s="7">
        <f>SUMIFS(GQList,GIList,Table_ExternalData_1[[#This Row],[Item_key]],GDList,Table_ExternalData_1[[#Headers],[3]])</f>
        <v>0</v>
      </c>
      <c r="I266" s="7">
        <f>SUMIFS(GQList,GIList,Table_ExternalData_1[[#This Row],[Item_key]],GDList,Table_ExternalData_1[[#Headers],[4]])</f>
        <v>-500</v>
      </c>
      <c r="J266" s="7">
        <f>SUMIFS(GQList,GIList,Table_ExternalData_1[[#This Row],[Item_key]],GDList,Table_ExternalData_1[[#Headers],[5]])</f>
        <v>0</v>
      </c>
      <c r="K266" s="7">
        <f>SUMIFS(GQList,GIList,Table_ExternalData_1[[#This Row],[Item_key]],GDList,Table_ExternalData_1[[#Headers],[6]])</f>
        <v>0</v>
      </c>
      <c r="L266" s="7">
        <f>SUMIFS(GQList,GIList,Table_ExternalData_1[[#This Row],[Item_key]],GDList,Table_ExternalData_1[[#Headers],[7]])</f>
        <v>0</v>
      </c>
      <c r="M266" s="7">
        <f>SUMIFS(GQList,GIList,Table_ExternalData_1[[#This Row],[Item_key]],GDList,Table_ExternalData_1[[#Headers],[8]])</f>
        <v>0</v>
      </c>
      <c r="N266" s="7">
        <f>SUMIFS(GQList,GIList,Table_ExternalData_1[[#This Row],[Item_key]],GDList,Table_ExternalData_1[[#Headers],[9]])</f>
        <v>0</v>
      </c>
      <c r="O266" s="7">
        <f>SUMIFS(GQList,GIList,Table_ExternalData_1[[#This Row],[Item_key]],GDList,Table_ExternalData_1[[#Headers],[10]])</f>
        <v>0</v>
      </c>
      <c r="P266" s="7">
        <f>SUMIFS(GQList,GIList,Table_ExternalData_1[[#This Row],[Item_key]],GDList,Table_ExternalData_1[[#Headers],[11]])</f>
        <v>0</v>
      </c>
      <c r="Q266" s="7">
        <f>SUMIFS(GQList,GIList,Table_ExternalData_1[[#This Row],[Item_key]],GDList,Table_ExternalData_1[[#Headers],[12]])</f>
        <v>0</v>
      </c>
      <c r="R266" s="7">
        <f>SUMIFS(GQList,GIList,Table_ExternalData_1[[#This Row],[Item_key]],GDList,Table_ExternalData_1[[#Headers],[13]])</f>
        <v>0</v>
      </c>
      <c r="S266" s="7">
        <f>SUMIFS(GQList,GIList,Table_ExternalData_1[[#This Row],[Item_key]],GDList,Table_ExternalData_1[[#Headers],[14]])</f>
        <v>500</v>
      </c>
      <c r="T266" s="7">
        <f>SUMIFS(GQList,GIList,Table_ExternalData_1[[#This Row],[Item_key]],GDList,Table_ExternalData_1[[#Headers],[15]])</f>
        <v>0</v>
      </c>
      <c r="U266" s="7">
        <f>SUMIFS(GQList,GIList,Table_ExternalData_1[[#This Row],[Item_key]],GDList,Table_ExternalData_1[[#Headers],[16]])</f>
        <v>0</v>
      </c>
      <c r="V266" s="7">
        <f>SUMIFS(GQList,GIList,Table_ExternalData_1[[#This Row],[Item_key]],GDList,Table_ExternalData_1[[#Headers],[17]])</f>
        <v>0</v>
      </c>
      <c r="W266" s="7">
        <f>SUMIFS(GQList,GIList,Table_ExternalData_1[[#This Row],[Item_key]],GDList,Table_ExternalData_1[[#Headers],[18]])</f>
        <v>0</v>
      </c>
      <c r="X266" s="7">
        <f>SUMIFS(GQList,GIList,Table_ExternalData_1[[#This Row],[Item_key]],GDList,Table_ExternalData_1[[#Headers],[19]])</f>
        <v>0</v>
      </c>
      <c r="Y266" s="7">
        <f>SUMIFS(GQList,GIList,Table_ExternalData_1[[#This Row],[Item_key]],GDList,Table_ExternalData_1[[#Headers],[20]])</f>
        <v>0</v>
      </c>
      <c r="Z266" s="7">
        <f>SUMIFS(GQList,GIList,Table_ExternalData_1[[#This Row],[Item_key]],GDList,Table_ExternalData_1[[#Headers],[21]])</f>
        <v>0</v>
      </c>
      <c r="AA266" s="7">
        <f>SUMIFS(GQList,GIList,Table_ExternalData_1[[#This Row],[Item_key]],GDList,Table_ExternalData_1[[#Headers],[22]])</f>
        <v>0</v>
      </c>
      <c r="AB266" s="7">
        <f>SUMIFS(GQList,GIList,Table_ExternalData_1[[#This Row],[Item_key]],GDList,Table_ExternalData_1[[#Headers],[23]])</f>
        <v>0</v>
      </c>
      <c r="AC266" s="7">
        <f>SUMIFS(GQList,GIList,Table_ExternalData_1[[#This Row],[Item_key]],GDList,Table_ExternalData_1[[#Headers],[24]])</f>
        <v>0</v>
      </c>
      <c r="AD266" s="7">
        <f>SUMIFS(GQList,GIList,Table_ExternalData_1[[#This Row],[Item_key]],GDList,Table_ExternalData_1[[#Headers],[25]])</f>
        <v>0</v>
      </c>
      <c r="AE266" s="7">
        <f>SUMIFS(GQList,GIList,Table_ExternalData_1[[#This Row],[Item_key]],GDList,Table_ExternalData_1[[#Headers],[26]])</f>
        <v>0</v>
      </c>
      <c r="AF266" s="7">
        <f>SUMIFS(GQList,GIList,Table_ExternalData_1[[#This Row],[Item_key]],GDList,Table_ExternalData_1[[#Headers],[27]])</f>
        <v>0</v>
      </c>
      <c r="AG266" s="7">
        <f>SUMIFS(GQList,GIList,Table_ExternalData_1[[#This Row],[Item_key]],GDList,Table_ExternalData_1[[#Headers],[28]])</f>
        <v>0</v>
      </c>
      <c r="AH266" s="7">
        <f>SUMIFS(GQList,GIList,Table_ExternalData_1[[#This Row],[Item_key]],GDList,Table_ExternalData_1[[#Headers],[29]])</f>
        <v>0</v>
      </c>
      <c r="AI266" s="7">
        <f>SUMIFS(GQList,GIList,Table_ExternalData_1[[#This Row],[Item_key]],GDList,Table_ExternalData_1[[#Headers],[30]])</f>
        <v>0</v>
      </c>
      <c r="AJ266" s="7">
        <f>SUMIFS(GQList,GIList,Table_ExternalData_1[[#This Row],[Item_key]],GDList,Table_ExternalData_1[[#Headers],[31]])</f>
        <v>1500</v>
      </c>
      <c r="AK266" s="7">
        <f>SUM(Table_ExternalData_1[[#This Row],[1]:[31]])</f>
        <v>1500</v>
      </c>
    </row>
    <row r="267" spans="1:37" ht="24" hidden="1">
      <c r="A267" s="3" t="s">
        <v>943</v>
      </c>
      <c r="B267" s="3" t="s">
        <v>338</v>
      </c>
      <c r="C267" s="3" t="s">
        <v>944</v>
      </c>
      <c r="D267" s="3" t="s">
        <v>945</v>
      </c>
      <c r="E267" s="6" t="s">
        <v>1662</v>
      </c>
      <c r="F267" s="7">
        <f>SUMIFS(GQList,GIList,Table_ExternalData_1[[#This Row],[Item_key]],GDList,Table_ExternalData_1[[#Headers],[1]])</f>
        <v>0</v>
      </c>
      <c r="G267" s="7">
        <f>SUMIFS(GQList,GIList,Table_ExternalData_1[[#This Row],[Item_key]],GDList,Table_ExternalData_1[[#Headers],[2]])</f>
        <v>0</v>
      </c>
      <c r="H267" s="7">
        <f>SUMIFS(GQList,GIList,Table_ExternalData_1[[#This Row],[Item_key]],GDList,Table_ExternalData_1[[#Headers],[3]])</f>
        <v>0</v>
      </c>
      <c r="I267" s="7">
        <f>SUMIFS(GQList,GIList,Table_ExternalData_1[[#This Row],[Item_key]],GDList,Table_ExternalData_1[[#Headers],[4]])</f>
        <v>0</v>
      </c>
      <c r="J267" s="7">
        <f>SUMIFS(GQList,GIList,Table_ExternalData_1[[#This Row],[Item_key]],GDList,Table_ExternalData_1[[#Headers],[5]])</f>
        <v>0</v>
      </c>
      <c r="K267" s="7">
        <f>SUMIFS(GQList,GIList,Table_ExternalData_1[[#This Row],[Item_key]],GDList,Table_ExternalData_1[[#Headers],[6]])</f>
        <v>0</v>
      </c>
      <c r="L267" s="7">
        <f>SUMIFS(GQList,GIList,Table_ExternalData_1[[#This Row],[Item_key]],GDList,Table_ExternalData_1[[#Headers],[7]])</f>
        <v>0</v>
      </c>
      <c r="M267" s="7">
        <f>SUMIFS(GQList,GIList,Table_ExternalData_1[[#This Row],[Item_key]],GDList,Table_ExternalData_1[[#Headers],[8]])</f>
        <v>0</v>
      </c>
      <c r="N267" s="7">
        <f>SUMIFS(GQList,GIList,Table_ExternalData_1[[#This Row],[Item_key]],GDList,Table_ExternalData_1[[#Headers],[9]])</f>
        <v>0</v>
      </c>
      <c r="O267" s="7">
        <f>SUMIFS(GQList,GIList,Table_ExternalData_1[[#This Row],[Item_key]],GDList,Table_ExternalData_1[[#Headers],[10]])</f>
        <v>0</v>
      </c>
      <c r="P267" s="7">
        <f>SUMIFS(GQList,GIList,Table_ExternalData_1[[#This Row],[Item_key]],GDList,Table_ExternalData_1[[#Headers],[11]])</f>
        <v>0</v>
      </c>
      <c r="Q267" s="7">
        <f>SUMIFS(GQList,GIList,Table_ExternalData_1[[#This Row],[Item_key]],GDList,Table_ExternalData_1[[#Headers],[12]])</f>
        <v>0</v>
      </c>
      <c r="R267" s="7">
        <f>SUMIFS(GQList,GIList,Table_ExternalData_1[[#This Row],[Item_key]],GDList,Table_ExternalData_1[[#Headers],[13]])</f>
        <v>0</v>
      </c>
      <c r="S267" s="7">
        <f>SUMIFS(GQList,GIList,Table_ExternalData_1[[#This Row],[Item_key]],GDList,Table_ExternalData_1[[#Headers],[14]])</f>
        <v>800</v>
      </c>
      <c r="T267" s="7">
        <f>SUMIFS(GQList,GIList,Table_ExternalData_1[[#This Row],[Item_key]],GDList,Table_ExternalData_1[[#Headers],[15]])</f>
        <v>0</v>
      </c>
      <c r="U267" s="7">
        <f>SUMIFS(GQList,GIList,Table_ExternalData_1[[#This Row],[Item_key]],GDList,Table_ExternalData_1[[#Headers],[16]])</f>
        <v>0</v>
      </c>
      <c r="V267" s="7">
        <f>SUMIFS(GQList,GIList,Table_ExternalData_1[[#This Row],[Item_key]],GDList,Table_ExternalData_1[[#Headers],[17]])</f>
        <v>0</v>
      </c>
      <c r="W267" s="7">
        <f>SUMIFS(GQList,GIList,Table_ExternalData_1[[#This Row],[Item_key]],GDList,Table_ExternalData_1[[#Headers],[18]])</f>
        <v>0</v>
      </c>
      <c r="X267" s="7">
        <f>SUMIFS(GQList,GIList,Table_ExternalData_1[[#This Row],[Item_key]],GDList,Table_ExternalData_1[[#Headers],[19]])</f>
        <v>0</v>
      </c>
      <c r="Y267" s="7">
        <f>SUMIFS(GQList,GIList,Table_ExternalData_1[[#This Row],[Item_key]],GDList,Table_ExternalData_1[[#Headers],[20]])</f>
        <v>0</v>
      </c>
      <c r="Z267" s="7">
        <f>SUMIFS(GQList,GIList,Table_ExternalData_1[[#This Row],[Item_key]],GDList,Table_ExternalData_1[[#Headers],[21]])</f>
        <v>0</v>
      </c>
      <c r="AA267" s="7">
        <f>SUMIFS(GQList,GIList,Table_ExternalData_1[[#This Row],[Item_key]],GDList,Table_ExternalData_1[[#Headers],[22]])</f>
        <v>0</v>
      </c>
      <c r="AB267" s="7">
        <f>SUMIFS(GQList,GIList,Table_ExternalData_1[[#This Row],[Item_key]],GDList,Table_ExternalData_1[[#Headers],[23]])</f>
        <v>0</v>
      </c>
      <c r="AC267" s="7">
        <f>SUMIFS(GQList,GIList,Table_ExternalData_1[[#This Row],[Item_key]],GDList,Table_ExternalData_1[[#Headers],[24]])</f>
        <v>0</v>
      </c>
      <c r="AD267" s="7">
        <f>SUMIFS(GQList,GIList,Table_ExternalData_1[[#This Row],[Item_key]],GDList,Table_ExternalData_1[[#Headers],[25]])</f>
        <v>0</v>
      </c>
      <c r="AE267" s="7">
        <f>SUMIFS(GQList,GIList,Table_ExternalData_1[[#This Row],[Item_key]],GDList,Table_ExternalData_1[[#Headers],[26]])</f>
        <v>0</v>
      </c>
      <c r="AF267" s="7">
        <f>SUMIFS(GQList,GIList,Table_ExternalData_1[[#This Row],[Item_key]],GDList,Table_ExternalData_1[[#Headers],[27]])</f>
        <v>0</v>
      </c>
      <c r="AG267" s="7">
        <f>SUMIFS(GQList,GIList,Table_ExternalData_1[[#This Row],[Item_key]],GDList,Table_ExternalData_1[[#Headers],[28]])</f>
        <v>0</v>
      </c>
      <c r="AH267" s="7">
        <f>SUMIFS(GQList,GIList,Table_ExternalData_1[[#This Row],[Item_key]],GDList,Table_ExternalData_1[[#Headers],[29]])</f>
        <v>0</v>
      </c>
      <c r="AI267" s="7">
        <f>SUMIFS(GQList,GIList,Table_ExternalData_1[[#This Row],[Item_key]],GDList,Table_ExternalData_1[[#Headers],[30]])</f>
        <v>0</v>
      </c>
      <c r="AJ267" s="7">
        <f>SUMIFS(GQList,GIList,Table_ExternalData_1[[#This Row],[Item_key]],GDList,Table_ExternalData_1[[#Headers],[31]])</f>
        <v>0</v>
      </c>
      <c r="AK267" s="7">
        <f>SUM(Table_ExternalData_1[[#This Row],[1]:[31]])</f>
        <v>800</v>
      </c>
    </row>
    <row r="268" spans="1:37" ht="24" hidden="1">
      <c r="A268" s="3" t="s">
        <v>943</v>
      </c>
      <c r="B268" s="3" t="s">
        <v>158</v>
      </c>
      <c r="C268" s="3" t="s">
        <v>946</v>
      </c>
      <c r="D268" s="3" t="s">
        <v>947</v>
      </c>
      <c r="E268" s="6" t="s">
        <v>1662</v>
      </c>
      <c r="F268" s="7">
        <f>SUMIFS(GQList,GIList,Table_ExternalData_1[[#This Row],[Item_key]],GDList,Table_ExternalData_1[[#Headers],[1]])</f>
        <v>0</v>
      </c>
      <c r="G268" s="7">
        <f>SUMIFS(GQList,GIList,Table_ExternalData_1[[#This Row],[Item_key]],GDList,Table_ExternalData_1[[#Headers],[2]])</f>
        <v>0</v>
      </c>
      <c r="H268" s="7">
        <f>SUMIFS(GQList,GIList,Table_ExternalData_1[[#This Row],[Item_key]],GDList,Table_ExternalData_1[[#Headers],[3]])</f>
        <v>0</v>
      </c>
      <c r="I268" s="7">
        <f>SUMIFS(GQList,GIList,Table_ExternalData_1[[#This Row],[Item_key]],GDList,Table_ExternalData_1[[#Headers],[4]])</f>
        <v>0</v>
      </c>
      <c r="J268" s="7">
        <f>SUMIFS(GQList,GIList,Table_ExternalData_1[[#This Row],[Item_key]],GDList,Table_ExternalData_1[[#Headers],[5]])</f>
        <v>800</v>
      </c>
      <c r="K268" s="7">
        <f>SUMIFS(GQList,GIList,Table_ExternalData_1[[#This Row],[Item_key]],GDList,Table_ExternalData_1[[#Headers],[6]])</f>
        <v>0</v>
      </c>
      <c r="L268" s="7">
        <f>SUMIFS(GQList,GIList,Table_ExternalData_1[[#This Row],[Item_key]],GDList,Table_ExternalData_1[[#Headers],[7]])</f>
        <v>0</v>
      </c>
      <c r="M268" s="7">
        <f>SUMIFS(GQList,GIList,Table_ExternalData_1[[#This Row],[Item_key]],GDList,Table_ExternalData_1[[#Headers],[8]])</f>
        <v>0</v>
      </c>
      <c r="N268" s="7">
        <f>SUMIFS(GQList,GIList,Table_ExternalData_1[[#This Row],[Item_key]],GDList,Table_ExternalData_1[[#Headers],[9]])</f>
        <v>0</v>
      </c>
      <c r="O268" s="7">
        <f>SUMIFS(GQList,GIList,Table_ExternalData_1[[#This Row],[Item_key]],GDList,Table_ExternalData_1[[#Headers],[10]])</f>
        <v>0</v>
      </c>
      <c r="P268" s="7">
        <f>SUMIFS(GQList,GIList,Table_ExternalData_1[[#This Row],[Item_key]],GDList,Table_ExternalData_1[[#Headers],[11]])</f>
        <v>0</v>
      </c>
      <c r="Q268" s="7">
        <f>SUMIFS(GQList,GIList,Table_ExternalData_1[[#This Row],[Item_key]],GDList,Table_ExternalData_1[[#Headers],[12]])</f>
        <v>0</v>
      </c>
      <c r="R268" s="7">
        <f>SUMIFS(GQList,GIList,Table_ExternalData_1[[#This Row],[Item_key]],GDList,Table_ExternalData_1[[#Headers],[13]])</f>
        <v>0</v>
      </c>
      <c r="S268" s="7">
        <f>SUMIFS(GQList,GIList,Table_ExternalData_1[[#This Row],[Item_key]],GDList,Table_ExternalData_1[[#Headers],[14]])</f>
        <v>0</v>
      </c>
      <c r="T268" s="7">
        <f>SUMIFS(GQList,GIList,Table_ExternalData_1[[#This Row],[Item_key]],GDList,Table_ExternalData_1[[#Headers],[15]])</f>
        <v>0</v>
      </c>
      <c r="U268" s="7">
        <f>SUMIFS(GQList,GIList,Table_ExternalData_1[[#This Row],[Item_key]],GDList,Table_ExternalData_1[[#Headers],[16]])</f>
        <v>0</v>
      </c>
      <c r="V268" s="7">
        <f>SUMIFS(GQList,GIList,Table_ExternalData_1[[#This Row],[Item_key]],GDList,Table_ExternalData_1[[#Headers],[17]])</f>
        <v>0</v>
      </c>
      <c r="W268" s="7">
        <f>SUMIFS(GQList,GIList,Table_ExternalData_1[[#This Row],[Item_key]],GDList,Table_ExternalData_1[[#Headers],[18]])</f>
        <v>0</v>
      </c>
      <c r="X268" s="7">
        <f>SUMIFS(GQList,GIList,Table_ExternalData_1[[#This Row],[Item_key]],GDList,Table_ExternalData_1[[#Headers],[19]])</f>
        <v>0</v>
      </c>
      <c r="Y268" s="7">
        <f>SUMIFS(GQList,GIList,Table_ExternalData_1[[#This Row],[Item_key]],GDList,Table_ExternalData_1[[#Headers],[20]])</f>
        <v>0</v>
      </c>
      <c r="Z268" s="7">
        <f>SUMIFS(GQList,GIList,Table_ExternalData_1[[#This Row],[Item_key]],GDList,Table_ExternalData_1[[#Headers],[21]])</f>
        <v>0</v>
      </c>
      <c r="AA268" s="7">
        <f>SUMIFS(GQList,GIList,Table_ExternalData_1[[#This Row],[Item_key]],GDList,Table_ExternalData_1[[#Headers],[22]])</f>
        <v>0</v>
      </c>
      <c r="AB268" s="7">
        <f>SUMIFS(GQList,GIList,Table_ExternalData_1[[#This Row],[Item_key]],GDList,Table_ExternalData_1[[#Headers],[23]])</f>
        <v>0</v>
      </c>
      <c r="AC268" s="7">
        <f>SUMIFS(GQList,GIList,Table_ExternalData_1[[#This Row],[Item_key]],GDList,Table_ExternalData_1[[#Headers],[24]])</f>
        <v>0</v>
      </c>
      <c r="AD268" s="7">
        <f>SUMIFS(GQList,GIList,Table_ExternalData_1[[#This Row],[Item_key]],GDList,Table_ExternalData_1[[#Headers],[25]])</f>
        <v>0</v>
      </c>
      <c r="AE268" s="7">
        <f>SUMIFS(GQList,GIList,Table_ExternalData_1[[#This Row],[Item_key]],GDList,Table_ExternalData_1[[#Headers],[26]])</f>
        <v>0</v>
      </c>
      <c r="AF268" s="7">
        <f>SUMIFS(GQList,GIList,Table_ExternalData_1[[#This Row],[Item_key]],GDList,Table_ExternalData_1[[#Headers],[27]])</f>
        <v>0</v>
      </c>
      <c r="AG268" s="7">
        <f>SUMIFS(GQList,GIList,Table_ExternalData_1[[#This Row],[Item_key]],GDList,Table_ExternalData_1[[#Headers],[28]])</f>
        <v>0</v>
      </c>
      <c r="AH268" s="7">
        <f>SUMIFS(GQList,GIList,Table_ExternalData_1[[#This Row],[Item_key]],GDList,Table_ExternalData_1[[#Headers],[29]])</f>
        <v>0</v>
      </c>
      <c r="AI268" s="7">
        <f>SUMIFS(GQList,GIList,Table_ExternalData_1[[#This Row],[Item_key]],GDList,Table_ExternalData_1[[#Headers],[30]])</f>
        <v>0</v>
      </c>
      <c r="AJ268" s="7">
        <f>SUMIFS(GQList,GIList,Table_ExternalData_1[[#This Row],[Item_key]],GDList,Table_ExternalData_1[[#Headers],[31]])</f>
        <v>0</v>
      </c>
      <c r="AK268" s="7">
        <f>SUM(Table_ExternalData_1[[#This Row],[1]:[31]])</f>
        <v>800</v>
      </c>
    </row>
    <row r="269" spans="1:37" hidden="1">
      <c r="A269" s="3" t="s">
        <v>943</v>
      </c>
      <c r="B269" s="3" t="s">
        <v>521</v>
      </c>
      <c r="C269" s="3" t="s">
        <v>948</v>
      </c>
      <c r="D269" s="3" t="s">
        <v>949</v>
      </c>
      <c r="E269" s="6" t="s">
        <v>1662</v>
      </c>
      <c r="F269" s="7">
        <f>SUMIFS(GQList,GIList,Table_ExternalData_1[[#This Row],[Item_key]],GDList,Table_ExternalData_1[[#Headers],[1]])</f>
        <v>0</v>
      </c>
      <c r="G269" s="7">
        <f>SUMIFS(GQList,GIList,Table_ExternalData_1[[#This Row],[Item_key]],GDList,Table_ExternalData_1[[#Headers],[2]])</f>
        <v>0</v>
      </c>
      <c r="H269" s="7">
        <f>SUMIFS(GQList,GIList,Table_ExternalData_1[[#This Row],[Item_key]],GDList,Table_ExternalData_1[[#Headers],[3]])</f>
        <v>0</v>
      </c>
      <c r="I269" s="7">
        <f>SUMIFS(GQList,GIList,Table_ExternalData_1[[#This Row],[Item_key]],GDList,Table_ExternalData_1[[#Headers],[4]])</f>
        <v>0</v>
      </c>
      <c r="J269" s="7">
        <f>SUMIFS(GQList,GIList,Table_ExternalData_1[[#This Row],[Item_key]],GDList,Table_ExternalData_1[[#Headers],[5]])</f>
        <v>0</v>
      </c>
      <c r="K269" s="7">
        <f>SUMIFS(GQList,GIList,Table_ExternalData_1[[#This Row],[Item_key]],GDList,Table_ExternalData_1[[#Headers],[6]])</f>
        <v>0</v>
      </c>
      <c r="L269" s="7">
        <f>SUMIFS(GQList,GIList,Table_ExternalData_1[[#This Row],[Item_key]],GDList,Table_ExternalData_1[[#Headers],[7]])</f>
        <v>0</v>
      </c>
      <c r="M269" s="7">
        <f>SUMIFS(GQList,GIList,Table_ExternalData_1[[#This Row],[Item_key]],GDList,Table_ExternalData_1[[#Headers],[8]])</f>
        <v>0</v>
      </c>
      <c r="N269" s="7">
        <f>SUMIFS(GQList,GIList,Table_ExternalData_1[[#This Row],[Item_key]],GDList,Table_ExternalData_1[[#Headers],[9]])</f>
        <v>0</v>
      </c>
      <c r="O269" s="7">
        <f>SUMIFS(GQList,GIList,Table_ExternalData_1[[#This Row],[Item_key]],GDList,Table_ExternalData_1[[#Headers],[10]])</f>
        <v>0</v>
      </c>
      <c r="P269" s="7">
        <f>SUMIFS(GQList,GIList,Table_ExternalData_1[[#This Row],[Item_key]],GDList,Table_ExternalData_1[[#Headers],[11]])</f>
        <v>0</v>
      </c>
      <c r="Q269" s="7">
        <f>SUMIFS(GQList,GIList,Table_ExternalData_1[[#This Row],[Item_key]],GDList,Table_ExternalData_1[[#Headers],[12]])</f>
        <v>0</v>
      </c>
      <c r="R269" s="7">
        <f>SUMIFS(GQList,GIList,Table_ExternalData_1[[#This Row],[Item_key]],GDList,Table_ExternalData_1[[#Headers],[13]])</f>
        <v>0</v>
      </c>
      <c r="S269" s="7">
        <f>SUMIFS(GQList,GIList,Table_ExternalData_1[[#This Row],[Item_key]],GDList,Table_ExternalData_1[[#Headers],[14]])</f>
        <v>0</v>
      </c>
      <c r="T269" s="7">
        <f>SUMIFS(GQList,GIList,Table_ExternalData_1[[#This Row],[Item_key]],GDList,Table_ExternalData_1[[#Headers],[15]])</f>
        <v>0</v>
      </c>
      <c r="U269" s="7">
        <f>SUMIFS(GQList,GIList,Table_ExternalData_1[[#This Row],[Item_key]],GDList,Table_ExternalData_1[[#Headers],[16]])</f>
        <v>0</v>
      </c>
      <c r="V269" s="7">
        <f>SUMIFS(GQList,GIList,Table_ExternalData_1[[#This Row],[Item_key]],GDList,Table_ExternalData_1[[#Headers],[17]])</f>
        <v>0</v>
      </c>
      <c r="W269" s="7">
        <f>SUMIFS(GQList,GIList,Table_ExternalData_1[[#This Row],[Item_key]],GDList,Table_ExternalData_1[[#Headers],[18]])</f>
        <v>0</v>
      </c>
      <c r="X269" s="7">
        <f>SUMIFS(GQList,GIList,Table_ExternalData_1[[#This Row],[Item_key]],GDList,Table_ExternalData_1[[#Headers],[19]])</f>
        <v>0</v>
      </c>
      <c r="Y269" s="7">
        <f>SUMIFS(GQList,GIList,Table_ExternalData_1[[#This Row],[Item_key]],GDList,Table_ExternalData_1[[#Headers],[20]])</f>
        <v>0</v>
      </c>
      <c r="Z269" s="7">
        <f>SUMIFS(GQList,GIList,Table_ExternalData_1[[#This Row],[Item_key]],GDList,Table_ExternalData_1[[#Headers],[21]])</f>
        <v>0</v>
      </c>
      <c r="AA269" s="7">
        <f>SUMIFS(GQList,GIList,Table_ExternalData_1[[#This Row],[Item_key]],GDList,Table_ExternalData_1[[#Headers],[22]])</f>
        <v>0</v>
      </c>
      <c r="AB269" s="7">
        <f>SUMIFS(GQList,GIList,Table_ExternalData_1[[#This Row],[Item_key]],GDList,Table_ExternalData_1[[#Headers],[23]])</f>
        <v>0</v>
      </c>
      <c r="AC269" s="7">
        <f>SUMIFS(GQList,GIList,Table_ExternalData_1[[#This Row],[Item_key]],GDList,Table_ExternalData_1[[#Headers],[24]])</f>
        <v>0</v>
      </c>
      <c r="AD269" s="7">
        <f>SUMIFS(GQList,GIList,Table_ExternalData_1[[#This Row],[Item_key]],GDList,Table_ExternalData_1[[#Headers],[25]])</f>
        <v>15</v>
      </c>
      <c r="AE269" s="7">
        <f>SUMIFS(GQList,GIList,Table_ExternalData_1[[#This Row],[Item_key]],GDList,Table_ExternalData_1[[#Headers],[26]])</f>
        <v>0</v>
      </c>
      <c r="AF269" s="7">
        <f>SUMIFS(GQList,GIList,Table_ExternalData_1[[#This Row],[Item_key]],GDList,Table_ExternalData_1[[#Headers],[27]])</f>
        <v>0</v>
      </c>
      <c r="AG269" s="7">
        <f>SUMIFS(GQList,GIList,Table_ExternalData_1[[#This Row],[Item_key]],GDList,Table_ExternalData_1[[#Headers],[28]])</f>
        <v>0</v>
      </c>
      <c r="AH269" s="7">
        <f>SUMIFS(GQList,GIList,Table_ExternalData_1[[#This Row],[Item_key]],GDList,Table_ExternalData_1[[#Headers],[29]])</f>
        <v>0</v>
      </c>
      <c r="AI269" s="7">
        <f>SUMIFS(GQList,GIList,Table_ExternalData_1[[#This Row],[Item_key]],GDList,Table_ExternalData_1[[#Headers],[30]])</f>
        <v>0</v>
      </c>
      <c r="AJ269" s="7">
        <f>SUMIFS(GQList,GIList,Table_ExternalData_1[[#This Row],[Item_key]],GDList,Table_ExternalData_1[[#Headers],[31]])</f>
        <v>0</v>
      </c>
      <c r="AK269" s="7">
        <f>SUM(Table_ExternalData_1[[#This Row],[1]:[31]])</f>
        <v>15</v>
      </c>
    </row>
    <row r="270" spans="1:37" hidden="1">
      <c r="A270" s="3" t="s">
        <v>943</v>
      </c>
      <c r="B270" s="3" t="s">
        <v>522</v>
      </c>
      <c r="C270" s="3" t="s">
        <v>950</v>
      </c>
      <c r="D270" s="3" t="s">
        <v>951</v>
      </c>
      <c r="E270" s="6" t="s">
        <v>1662</v>
      </c>
      <c r="F270" s="7">
        <f>SUMIFS(GQList,GIList,Table_ExternalData_1[[#This Row],[Item_key]],GDList,Table_ExternalData_1[[#Headers],[1]])</f>
        <v>0</v>
      </c>
      <c r="G270" s="7">
        <f>SUMIFS(GQList,GIList,Table_ExternalData_1[[#This Row],[Item_key]],GDList,Table_ExternalData_1[[#Headers],[2]])</f>
        <v>0</v>
      </c>
      <c r="H270" s="7">
        <f>SUMIFS(GQList,GIList,Table_ExternalData_1[[#This Row],[Item_key]],GDList,Table_ExternalData_1[[#Headers],[3]])</f>
        <v>0</v>
      </c>
      <c r="I270" s="7">
        <f>SUMIFS(GQList,GIList,Table_ExternalData_1[[#This Row],[Item_key]],GDList,Table_ExternalData_1[[#Headers],[4]])</f>
        <v>0</v>
      </c>
      <c r="J270" s="7">
        <f>SUMIFS(GQList,GIList,Table_ExternalData_1[[#This Row],[Item_key]],GDList,Table_ExternalData_1[[#Headers],[5]])</f>
        <v>0</v>
      </c>
      <c r="K270" s="7">
        <f>SUMIFS(GQList,GIList,Table_ExternalData_1[[#This Row],[Item_key]],GDList,Table_ExternalData_1[[#Headers],[6]])</f>
        <v>0</v>
      </c>
      <c r="L270" s="7">
        <f>SUMIFS(GQList,GIList,Table_ExternalData_1[[#This Row],[Item_key]],GDList,Table_ExternalData_1[[#Headers],[7]])</f>
        <v>0</v>
      </c>
      <c r="M270" s="7">
        <f>SUMIFS(GQList,GIList,Table_ExternalData_1[[#This Row],[Item_key]],GDList,Table_ExternalData_1[[#Headers],[8]])</f>
        <v>0</v>
      </c>
      <c r="N270" s="7">
        <f>SUMIFS(GQList,GIList,Table_ExternalData_1[[#This Row],[Item_key]],GDList,Table_ExternalData_1[[#Headers],[9]])</f>
        <v>0</v>
      </c>
      <c r="O270" s="7">
        <f>SUMIFS(GQList,GIList,Table_ExternalData_1[[#This Row],[Item_key]],GDList,Table_ExternalData_1[[#Headers],[10]])</f>
        <v>0</v>
      </c>
      <c r="P270" s="7">
        <f>SUMIFS(GQList,GIList,Table_ExternalData_1[[#This Row],[Item_key]],GDList,Table_ExternalData_1[[#Headers],[11]])</f>
        <v>0</v>
      </c>
      <c r="Q270" s="7">
        <f>SUMIFS(GQList,GIList,Table_ExternalData_1[[#This Row],[Item_key]],GDList,Table_ExternalData_1[[#Headers],[12]])</f>
        <v>0</v>
      </c>
      <c r="R270" s="7">
        <f>SUMIFS(GQList,GIList,Table_ExternalData_1[[#This Row],[Item_key]],GDList,Table_ExternalData_1[[#Headers],[13]])</f>
        <v>0</v>
      </c>
      <c r="S270" s="7">
        <f>SUMIFS(GQList,GIList,Table_ExternalData_1[[#This Row],[Item_key]],GDList,Table_ExternalData_1[[#Headers],[14]])</f>
        <v>0</v>
      </c>
      <c r="T270" s="7">
        <f>SUMIFS(GQList,GIList,Table_ExternalData_1[[#This Row],[Item_key]],GDList,Table_ExternalData_1[[#Headers],[15]])</f>
        <v>0</v>
      </c>
      <c r="U270" s="7">
        <f>SUMIFS(GQList,GIList,Table_ExternalData_1[[#This Row],[Item_key]],GDList,Table_ExternalData_1[[#Headers],[16]])</f>
        <v>0</v>
      </c>
      <c r="V270" s="7">
        <f>SUMIFS(GQList,GIList,Table_ExternalData_1[[#This Row],[Item_key]],GDList,Table_ExternalData_1[[#Headers],[17]])</f>
        <v>0</v>
      </c>
      <c r="W270" s="7">
        <f>SUMIFS(GQList,GIList,Table_ExternalData_1[[#This Row],[Item_key]],GDList,Table_ExternalData_1[[#Headers],[18]])</f>
        <v>0</v>
      </c>
      <c r="X270" s="7">
        <f>SUMIFS(GQList,GIList,Table_ExternalData_1[[#This Row],[Item_key]],GDList,Table_ExternalData_1[[#Headers],[19]])</f>
        <v>0</v>
      </c>
      <c r="Y270" s="7">
        <f>SUMIFS(GQList,GIList,Table_ExternalData_1[[#This Row],[Item_key]],GDList,Table_ExternalData_1[[#Headers],[20]])</f>
        <v>0</v>
      </c>
      <c r="Z270" s="7">
        <f>SUMIFS(GQList,GIList,Table_ExternalData_1[[#This Row],[Item_key]],GDList,Table_ExternalData_1[[#Headers],[21]])</f>
        <v>0</v>
      </c>
      <c r="AA270" s="7">
        <f>SUMIFS(GQList,GIList,Table_ExternalData_1[[#This Row],[Item_key]],GDList,Table_ExternalData_1[[#Headers],[22]])</f>
        <v>0</v>
      </c>
      <c r="AB270" s="7">
        <f>SUMIFS(GQList,GIList,Table_ExternalData_1[[#This Row],[Item_key]],GDList,Table_ExternalData_1[[#Headers],[23]])</f>
        <v>0</v>
      </c>
      <c r="AC270" s="7">
        <f>SUMIFS(GQList,GIList,Table_ExternalData_1[[#This Row],[Item_key]],GDList,Table_ExternalData_1[[#Headers],[24]])</f>
        <v>0</v>
      </c>
      <c r="AD270" s="7">
        <f>SUMIFS(GQList,GIList,Table_ExternalData_1[[#This Row],[Item_key]],GDList,Table_ExternalData_1[[#Headers],[25]])</f>
        <v>15</v>
      </c>
      <c r="AE270" s="7">
        <f>SUMIFS(GQList,GIList,Table_ExternalData_1[[#This Row],[Item_key]],GDList,Table_ExternalData_1[[#Headers],[26]])</f>
        <v>0</v>
      </c>
      <c r="AF270" s="7">
        <f>SUMIFS(GQList,GIList,Table_ExternalData_1[[#This Row],[Item_key]],GDList,Table_ExternalData_1[[#Headers],[27]])</f>
        <v>0</v>
      </c>
      <c r="AG270" s="7">
        <f>SUMIFS(GQList,GIList,Table_ExternalData_1[[#This Row],[Item_key]],GDList,Table_ExternalData_1[[#Headers],[28]])</f>
        <v>0</v>
      </c>
      <c r="AH270" s="7">
        <f>SUMIFS(GQList,GIList,Table_ExternalData_1[[#This Row],[Item_key]],GDList,Table_ExternalData_1[[#Headers],[29]])</f>
        <v>0</v>
      </c>
      <c r="AI270" s="7">
        <f>SUMIFS(GQList,GIList,Table_ExternalData_1[[#This Row],[Item_key]],GDList,Table_ExternalData_1[[#Headers],[30]])</f>
        <v>0</v>
      </c>
      <c r="AJ270" s="7">
        <f>SUMIFS(GQList,GIList,Table_ExternalData_1[[#This Row],[Item_key]],GDList,Table_ExternalData_1[[#Headers],[31]])</f>
        <v>0</v>
      </c>
      <c r="AK270" s="7">
        <f>SUM(Table_ExternalData_1[[#This Row],[1]:[31]])</f>
        <v>15</v>
      </c>
    </row>
    <row r="271" spans="1:37" hidden="1">
      <c r="A271" s="3" t="s">
        <v>943</v>
      </c>
      <c r="B271" s="3" t="s">
        <v>530</v>
      </c>
      <c r="C271" s="3" t="s">
        <v>952</v>
      </c>
      <c r="D271" s="3" t="s">
        <v>953</v>
      </c>
      <c r="E271" s="6" t="s">
        <v>1662</v>
      </c>
      <c r="F271" s="7">
        <f>SUMIFS(GQList,GIList,Table_ExternalData_1[[#This Row],[Item_key]],GDList,Table_ExternalData_1[[#Headers],[1]])</f>
        <v>0</v>
      </c>
      <c r="G271" s="7">
        <f>SUMIFS(GQList,GIList,Table_ExternalData_1[[#This Row],[Item_key]],GDList,Table_ExternalData_1[[#Headers],[2]])</f>
        <v>0</v>
      </c>
      <c r="H271" s="7">
        <f>SUMIFS(GQList,GIList,Table_ExternalData_1[[#This Row],[Item_key]],GDList,Table_ExternalData_1[[#Headers],[3]])</f>
        <v>0</v>
      </c>
      <c r="I271" s="7">
        <f>SUMIFS(GQList,GIList,Table_ExternalData_1[[#This Row],[Item_key]],GDList,Table_ExternalData_1[[#Headers],[4]])</f>
        <v>0</v>
      </c>
      <c r="J271" s="7">
        <f>SUMIFS(GQList,GIList,Table_ExternalData_1[[#This Row],[Item_key]],GDList,Table_ExternalData_1[[#Headers],[5]])</f>
        <v>0</v>
      </c>
      <c r="K271" s="7">
        <f>SUMIFS(GQList,GIList,Table_ExternalData_1[[#This Row],[Item_key]],GDList,Table_ExternalData_1[[#Headers],[6]])</f>
        <v>0</v>
      </c>
      <c r="L271" s="7">
        <f>SUMIFS(GQList,GIList,Table_ExternalData_1[[#This Row],[Item_key]],GDList,Table_ExternalData_1[[#Headers],[7]])</f>
        <v>0</v>
      </c>
      <c r="M271" s="7">
        <f>SUMIFS(GQList,GIList,Table_ExternalData_1[[#This Row],[Item_key]],GDList,Table_ExternalData_1[[#Headers],[8]])</f>
        <v>0</v>
      </c>
      <c r="N271" s="7">
        <f>SUMIFS(GQList,GIList,Table_ExternalData_1[[#This Row],[Item_key]],GDList,Table_ExternalData_1[[#Headers],[9]])</f>
        <v>0</v>
      </c>
      <c r="O271" s="7">
        <f>SUMIFS(GQList,GIList,Table_ExternalData_1[[#This Row],[Item_key]],GDList,Table_ExternalData_1[[#Headers],[10]])</f>
        <v>0</v>
      </c>
      <c r="P271" s="7">
        <f>SUMIFS(GQList,GIList,Table_ExternalData_1[[#This Row],[Item_key]],GDList,Table_ExternalData_1[[#Headers],[11]])</f>
        <v>0</v>
      </c>
      <c r="Q271" s="7">
        <f>SUMIFS(GQList,GIList,Table_ExternalData_1[[#This Row],[Item_key]],GDList,Table_ExternalData_1[[#Headers],[12]])</f>
        <v>0</v>
      </c>
      <c r="R271" s="7">
        <f>SUMIFS(GQList,GIList,Table_ExternalData_1[[#This Row],[Item_key]],GDList,Table_ExternalData_1[[#Headers],[13]])</f>
        <v>0</v>
      </c>
      <c r="S271" s="7">
        <f>SUMIFS(GQList,GIList,Table_ExternalData_1[[#This Row],[Item_key]],GDList,Table_ExternalData_1[[#Headers],[14]])</f>
        <v>0</v>
      </c>
      <c r="T271" s="7">
        <f>SUMIFS(GQList,GIList,Table_ExternalData_1[[#This Row],[Item_key]],GDList,Table_ExternalData_1[[#Headers],[15]])</f>
        <v>0</v>
      </c>
      <c r="U271" s="7">
        <f>SUMIFS(GQList,GIList,Table_ExternalData_1[[#This Row],[Item_key]],GDList,Table_ExternalData_1[[#Headers],[16]])</f>
        <v>0</v>
      </c>
      <c r="V271" s="7">
        <f>SUMIFS(GQList,GIList,Table_ExternalData_1[[#This Row],[Item_key]],GDList,Table_ExternalData_1[[#Headers],[17]])</f>
        <v>0</v>
      </c>
      <c r="W271" s="7">
        <f>SUMIFS(GQList,GIList,Table_ExternalData_1[[#This Row],[Item_key]],GDList,Table_ExternalData_1[[#Headers],[18]])</f>
        <v>0</v>
      </c>
      <c r="X271" s="7">
        <f>SUMIFS(GQList,GIList,Table_ExternalData_1[[#This Row],[Item_key]],GDList,Table_ExternalData_1[[#Headers],[19]])</f>
        <v>0</v>
      </c>
      <c r="Y271" s="7">
        <f>SUMIFS(GQList,GIList,Table_ExternalData_1[[#This Row],[Item_key]],GDList,Table_ExternalData_1[[#Headers],[20]])</f>
        <v>0</v>
      </c>
      <c r="Z271" s="7">
        <f>SUMIFS(GQList,GIList,Table_ExternalData_1[[#This Row],[Item_key]],GDList,Table_ExternalData_1[[#Headers],[21]])</f>
        <v>0</v>
      </c>
      <c r="AA271" s="7">
        <f>SUMIFS(GQList,GIList,Table_ExternalData_1[[#This Row],[Item_key]],GDList,Table_ExternalData_1[[#Headers],[22]])</f>
        <v>0</v>
      </c>
      <c r="AB271" s="7">
        <f>SUMIFS(GQList,GIList,Table_ExternalData_1[[#This Row],[Item_key]],GDList,Table_ExternalData_1[[#Headers],[23]])</f>
        <v>0</v>
      </c>
      <c r="AC271" s="7">
        <f>SUMIFS(GQList,GIList,Table_ExternalData_1[[#This Row],[Item_key]],GDList,Table_ExternalData_1[[#Headers],[24]])</f>
        <v>0</v>
      </c>
      <c r="AD271" s="7">
        <f>SUMIFS(GQList,GIList,Table_ExternalData_1[[#This Row],[Item_key]],GDList,Table_ExternalData_1[[#Headers],[25]])</f>
        <v>15</v>
      </c>
      <c r="AE271" s="7">
        <f>SUMIFS(GQList,GIList,Table_ExternalData_1[[#This Row],[Item_key]],GDList,Table_ExternalData_1[[#Headers],[26]])</f>
        <v>0</v>
      </c>
      <c r="AF271" s="7">
        <f>SUMIFS(GQList,GIList,Table_ExternalData_1[[#This Row],[Item_key]],GDList,Table_ExternalData_1[[#Headers],[27]])</f>
        <v>0</v>
      </c>
      <c r="AG271" s="7">
        <f>SUMIFS(GQList,GIList,Table_ExternalData_1[[#This Row],[Item_key]],GDList,Table_ExternalData_1[[#Headers],[28]])</f>
        <v>0</v>
      </c>
      <c r="AH271" s="7">
        <f>SUMIFS(GQList,GIList,Table_ExternalData_1[[#This Row],[Item_key]],GDList,Table_ExternalData_1[[#Headers],[29]])</f>
        <v>0</v>
      </c>
      <c r="AI271" s="7">
        <f>SUMIFS(GQList,GIList,Table_ExternalData_1[[#This Row],[Item_key]],GDList,Table_ExternalData_1[[#Headers],[30]])</f>
        <v>0</v>
      </c>
      <c r="AJ271" s="7">
        <f>SUMIFS(GQList,GIList,Table_ExternalData_1[[#This Row],[Item_key]],GDList,Table_ExternalData_1[[#Headers],[31]])</f>
        <v>0</v>
      </c>
      <c r="AK271" s="7">
        <f>SUM(Table_ExternalData_1[[#This Row],[1]:[31]])</f>
        <v>15</v>
      </c>
    </row>
    <row r="272" spans="1:37" hidden="1">
      <c r="A272" s="3" t="s">
        <v>943</v>
      </c>
      <c r="B272" s="3" t="s">
        <v>531</v>
      </c>
      <c r="C272" s="3" t="s">
        <v>954</v>
      </c>
      <c r="D272" s="3" t="s">
        <v>955</v>
      </c>
      <c r="E272" s="6" t="s">
        <v>1662</v>
      </c>
      <c r="F272" s="7">
        <f>SUMIFS(GQList,GIList,Table_ExternalData_1[[#This Row],[Item_key]],GDList,Table_ExternalData_1[[#Headers],[1]])</f>
        <v>0</v>
      </c>
      <c r="G272" s="7">
        <f>SUMIFS(GQList,GIList,Table_ExternalData_1[[#This Row],[Item_key]],GDList,Table_ExternalData_1[[#Headers],[2]])</f>
        <v>0</v>
      </c>
      <c r="H272" s="7">
        <f>SUMIFS(GQList,GIList,Table_ExternalData_1[[#This Row],[Item_key]],GDList,Table_ExternalData_1[[#Headers],[3]])</f>
        <v>0</v>
      </c>
      <c r="I272" s="7">
        <f>SUMIFS(GQList,GIList,Table_ExternalData_1[[#This Row],[Item_key]],GDList,Table_ExternalData_1[[#Headers],[4]])</f>
        <v>0</v>
      </c>
      <c r="J272" s="7">
        <f>SUMIFS(GQList,GIList,Table_ExternalData_1[[#This Row],[Item_key]],GDList,Table_ExternalData_1[[#Headers],[5]])</f>
        <v>0</v>
      </c>
      <c r="K272" s="7">
        <f>SUMIFS(GQList,GIList,Table_ExternalData_1[[#This Row],[Item_key]],GDList,Table_ExternalData_1[[#Headers],[6]])</f>
        <v>0</v>
      </c>
      <c r="L272" s="7">
        <f>SUMIFS(GQList,GIList,Table_ExternalData_1[[#This Row],[Item_key]],GDList,Table_ExternalData_1[[#Headers],[7]])</f>
        <v>0</v>
      </c>
      <c r="M272" s="7">
        <f>SUMIFS(GQList,GIList,Table_ExternalData_1[[#This Row],[Item_key]],GDList,Table_ExternalData_1[[#Headers],[8]])</f>
        <v>0</v>
      </c>
      <c r="N272" s="7">
        <f>SUMIFS(GQList,GIList,Table_ExternalData_1[[#This Row],[Item_key]],GDList,Table_ExternalData_1[[#Headers],[9]])</f>
        <v>0</v>
      </c>
      <c r="O272" s="7">
        <f>SUMIFS(GQList,GIList,Table_ExternalData_1[[#This Row],[Item_key]],GDList,Table_ExternalData_1[[#Headers],[10]])</f>
        <v>0</v>
      </c>
      <c r="P272" s="7">
        <f>SUMIFS(GQList,GIList,Table_ExternalData_1[[#This Row],[Item_key]],GDList,Table_ExternalData_1[[#Headers],[11]])</f>
        <v>0</v>
      </c>
      <c r="Q272" s="7">
        <f>SUMIFS(GQList,GIList,Table_ExternalData_1[[#This Row],[Item_key]],GDList,Table_ExternalData_1[[#Headers],[12]])</f>
        <v>0</v>
      </c>
      <c r="R272" s="7">
        <f>SUMIFS(GQList,GIList,Table_ExternalData_1[[#This Row],[Item_key]],GDList,Table_ExternalData_1[[#Headers],[13]])</f>
        <v>0</v>
      </c>
      <c r="S272" s="7">
        <f>SUMIFS(GQList,GIList,Table_ExternalData_1[[#This Row],[Item_key]],GDList,Table_ExternalData_1[[#Headers],[14]])</f>
        <v>0</v>
      </c>
      <c r="T272" s="7">
        <f>SUMIFS(GQList,GIList,Table_ExternalData_1[[#This Row],[Item_key]],GDList,Table_ExternalData_1[[#Headers],[15]])</f>
        <v>0</v>
      </c>
      <c r="U272" s="7">
        <f>SUMIFS(GQList,GIList,Table_ExternalData_1[[#This Row],[Item_key]],GDList,Table_ExternalData_1[[#Headers],[16]])</f>
        <v>0</v>
      </c>
      <c r="V272" s="7">
        <f>SUMIFS(GQList,GIList,Table_ExternalData_1[[#This Row],[Item_key]],GDList,Table_ExternalData_1[[#Headers],[17]])</f>
        <v>0</v>
      </c>
      <c r="W272" s="7">
        <f>SUMIFS(GQList,GIList,Table_ExternalData_1[[#This Row],[Item_key]],GDList,Table_ExternalData_1[[#Headers],[18]])</f>
        <v>0</v>
      </c>
      <c r="X272" s="7">
        <f>SUMIFS(GQList,GIList,Table_ExternalData_1[[#This Row],[Item_key]],GDList,Table_ExternalData_1[[#Headers],[19]])</f>
        <v>0</v>
      </c>
      <c r="Y272" s="7">
        <f>SUMIFS(GQList,GIList,Table_ExternalData_1[[#This Row],[Item_key]],GDList,Table_ExternalData_1[[#Headers],[20]])</f>
        <v>0</v>
      </c>
      <c r="Z272" s="7">
        <f>SUMIFS(GQList,GIList,Table_ExternalData_1[[#This Row],[Item_key]],GDList,Table_ExternalData_1[[#Headers],[21]])</f>
        <v>0</v>
      </c>
      <c r="AA272" s="7">
        <f>SUMIFS(GQList,GIList,Table_ExternalData_1[[#This Row],[Item_key]],GDList,Table_ExternalData_1[[#Headers],[22]])</f>
        <v>0</v>
      </c>
      <c r="AB272" s="7">
        <f>SUMIFS(GQList,GIList,Table_ExternalData_1[[#This Row],[Item_key]],GDList,Table_ExternalData_1[[#Headers],[23]])</f>
        <v>0</v>
      </c>
      <c r="AC272" s="7">
        <f>SUMIFS(GQList,GIList,Table_ExternalData_1[[#This Row],[Item_key]],GDList,Table_ExternalData_1[[#Headers],[24]])</f>
        <v>0</v>
      </c>
      <c r="AD272" s="7">
        <f>SUMIFS(GQList,GIList,Table_ExternalData_1[[#This Row],[Item_key]],GDList,Table_ExternalData_1[[#Headers],[25]])</f>
        <v>15</v>
      </c>
      <c r="AE272" s="7">
        <f>SUMIFS(GQList,GIList,Table_ExternalData_1[[#This Row],[Item_key]],GDList,Table_ExternalData_1[[#Headers],[26]])</f>
        <v>0</v>
      </c>
      <c r="AF272" s="7">
        <f>SUMIFS(GQList,GIList,Table_ExternalData_1[[#This Row],[Item_key]],GDList,Table_ExternalData_1[[#Headers],[27]])</f>
        <v>0</v>
      </c>
      <c r="AG272" s="7">
        <f>SUMIFS(GQList,GIList,Table_ExternalData_1[[#This Row],[Item_key]],GDList,Table_ExternalData_1[[#Headers],[28]])</f>
        <v>0</v>
      </c>
      <c r="AH272" s="7">
        <f>SUMIFS(GQList,GIList,Table_ExternalData_1[[#This Row],[Item_key]],GDList,Table_ExternalData_1[[#Headers],[29]])</f>
        <v>0</v>
      </c>
      <c r="AI272" s="7">
        <f>SUMIFS(GQList,GIList,Table_ExternalData_1[[#This Row],[Item_key]],GDList,Table_ExternalData_1[[#Headers],[30]])</f>
        <v>0</v>
      </c>
      <c r="AJ272" s="7">
        <f>SUMIFS(GQList,GIList,Table_ExternalData_1[[#This Row],[Item_key]],GDList,Table_ExternalData_1[[#Headers],[31]])</f>
        <v>0</v>
      </c>
      <c r="AK272" s="7">
        <f>SUM(Table_ExternalData_1[[#This Row],[1]:[31]])</f>
        <v>15</v>
      </c>
    </row>
    <row r="273" spans="1:37" hidden="1">
      <c r="A273" s="3" t="s">
        <v>943</v>
      </c>
      <c r="B273" s="3" t="s">
        <v>532</v>
      </c>
      <c r="C273" s="3" t="s">
        <v>956</v>
      </c>
      <c r="D273" s="3" t="s">
        <v>957</v>
      </c>
      <c r="E273" s="6" t="s">
        <v>1662</v>
      </c>
      <c r="F273" s="7">
        <f>SUMIFS(GQList,GIList,Table_ExternalData_1[[#This Row],[Item_key]],GDList,Table_ExternalData_1[[#Headers],[1]])</f>
        <v>0</v>
      </c>
      <c r="G273" s="7">
        <f>SUMIFS(GQList,GIList,Table_ExternalData_1[[#This Row],[Item_key]],GDList,Table_ExternalData_1[[#Headers],[2]])</f>
        <v>0</v>
      </c>
      <c r="H273" s="7">
        <f>SUMIFS(GQList,GIList,Table_ExternalData_1[[#This Row],[Item_key]],GDList,Table_ExternalData_1[[#Headers],[3]])</f>
        <v>0</v>
      </c>
      <c r="I273" s="7">
        <f>SUMIFS(GQList,GIList,Table_ExternalData_1[[#This Row],[Item_key]],GDList,Table_ExternalData_1[[#Headers],[4]])</f>
        <v>0</v>
      </c>
      <c r="J273" s="7">
        <f>SUMIFS(GQList,GIList,Table_ExternalData_1[[#This Row],[Item_key]],GDList,Table_ExternalData_1[[#Headers],[5]])</f>
        <v>0</v>
      </c>
      <c r="K273" s="7">
        <f>SUMIFS(GQList,GIList,Table_ExternalData_1[[#This Row],[Item_key]],GDList,Table_ExternalData_1[[#Headers],[6]])</f>
        <v>0</v>
      </c>
      <c r="L273" s="7">
        <f>SUMIFS(GQList,GIList,Table_ExternalData_1[[#This Row],[Item_key]],GDList,Table_ExternalData_1[[#Headers],[7]])</f>
        <v>0</v>
      </c>
      <c r="M273" s="7">
        <f>SUMIFS(GQList,GIList,Table_ExternalData_1[[#This Row],[Item_key]],GDList,Table_ExternalData_1[[#Headers],[8]])</f>
        <v>0</v>
      </c>
      <c r="N273" s="7">
        <f>SUMIFS(GQList,GIList,Table_ExternalData_1[[#This Row],[Item_key]],GDList,Table_ExternalData_1[[#Headers],[9]])</f>
        <v>0</v>
      </c>
      <c r="O273" s="7">
        <f>SUMIFS(GQList,GIList,Table_ExternalData_1[[#This Row],[Item_key]],GDList,Table_ExternalData_1[[#Headers],[10]])</f>
        <v>0</v>
      </c>
      <c r="P273" s="7">
        <f>SUMIFS(GQList,GIList,Table_ExternalData_1[[#This Row],[Item_key]],GDList,Table_ExternalData_1[[#Headers],[11]])</f>
        <v>0</v>
      </c>
      <c r="Q273" s="7">
        <f>SUMIFS(GQList,GIList,Table_ExternalData_1[[#This Row],[Item_key]],GDList,Table_ExternalData_1[[#Headers],[12]])</f>
        <v>0</v>
      </c>
      <c r="R273" s="7">
        <f>SUMIFS(GQList,GIList,Table_ExternalData_1[[#This Row],[Item_key]],GDList,Table_ExternalData_1[[#Headers],[13]])</f>
        <v>0</v>
      </c>
      <c r="S273" s="7">
        <f>SUMIFS(GQList,GIList,Table_ExternalData_1[[#This Row],[Item_key]],GDList,Table_ExternalData_1[[#Headers],[14]])</f>
        <v>0</v>
      </c>
      <c r="T273" s="7">
        <f>SUMIFS(GQList,GIList,Table_ExternalData_1[[#This Row],[Item_key]],GDList,Table_ExternalData_1[[#Headers],[15]])</f>
        <v>0</v>
      </c>
      <c r="U273" s="7">
        <f>SUMIFS(GQList,GIList,Table_ExternalData_1[[#This Row],[Item_key]],GDList,Table_ExternalData_1[[#Headers],[16]])</f>
        <v>0</v>
      </c>
      <c r="V273" s="7">
        <f>SUMIFS(GQList,GIList,Table_ExternalData_1[[#This Row],[Item_key]],GDList,Table_ExternalData_1[[#Headers],[17]])</f>
        <v>0</v>
      </c>
      <c r="W273" s="7">
        <f>SUMIFS(GQList,GIList,Table_ExternalData_1[[#This Row],[Item_key]],GDList,Table_ExternalData_1[[#Headers],[18]])</f>
        <v>0</v>
      </c>
      <c r="X273" s="7">
        <f>SUMIFS(GQList,GIList,Table_ExternalData_1[[#This Row],[Item_key]],GDList,Table_ExternalData_1[[#Headers],[19]])</f>
        <v>0</v>
      </c>
      <c r="Y273" s="7">
        <f>SUMIFS(GQList,GIList,Table_ExternalData_1[[#This Row],[Item_key]],GDList,Table_ExternalData_1[[#Headers],[20]])</f>
        <v>0</v>
      </c>
      <c r="Z273" s="7">
        <f>SUMIFS(GQList,GIList,Table_ExternalData_1[[#This Row],[Item_key]],GDList,Table_ExternalData_1[[#Headers],[21]])</f>
        <v>0</v>
      </c>
      <c r="AA273" s="7">
        <f>SUMIFS(GQList,GIList,Table_ExternalData_1[[#This Row],[Item_key]],GDList,Table_ExternalData_1[[#Headers],[22]])</f>
        <v>0</v>
      </c>
      <c r="AB273" s="7">
        <f>SUMIFS(GQList,GIList,Table_ExternalData_1[[#This Row],[Item_key]],GDList,Table_ExternalData_1[[#Headers],[23]])</f>
        <v>0</v>
      </c>
      <c r="AC273" s="7">
        <f>SUMIFS(GQList,GIList,Table_ExternalData_1[[#This Row],[Item_key]],GDList,Table_ExternalData_1[[#Headers],[24]])</f>
        <v>0</v>
      </c>
      <c r="AD273" s="7">
        <f>SUMIFS(GQList,GIList,Table_ExternalData_1[[#This Row],[Item_key]],GDList,Table_ExternalData_1[[#Headers],[25]])</f>
        <v>15</v>
      </c>
      <c r="AE273" s="7">
        <f>SUMIFS(GQList,GIList,Table_ExternalData_1[[#This Row],[Item_key]],GDList,Table_ExternalData_1[[#Headers],[26]])</f>
        <v>0</v>
      </c>
      <c r="AF273" s="7">
        <f>SUMIFS(GQList,GIList,Table_ExternalData_1[[#This Row],[Item_key]],GDList,Table_ExternalData_1[[#Headers],[27]])</f>
        <v>0</v>
      </c>
      <c r="AG273" s="7">
        <f>SUMIFS(GQList,GIList,Table_ExternalData_1[[#This Row],[Item_key]],GDList,Table_ExternalData_1[[#Headers],[28]])</f>
        <v>0</v>
      </c>
      <c r="AH273" s="7">
        <f>SUMIFS(GQList,GIList,Table_ExternalData_1[[#This Row],[Item_key]],GDList,Table_ExternalData_1[[#Headers],[29]])</f>
        <v>0</v>
      </c>
      <c r="AI273" s="7">
        <f>SUMIFS(GQList,GIList,Table_ExternalData_1[[#This Row],[Item_key]],GDList,Table_ExternalData_1[[#Headers],[30]])</f>
        <v>0</v>
      </c>
      <c r="AJ273" s="7">
        <f>SUMIFS(GQList,GIList,Table_ExternalData_1[[#This Row],[Item_key]],GDList,Table_ExternalData_1[[#Headers],[31]])</f>
        <v>0</v>
      </c>
      <c r="AK273" s="7">
        <f>SUM(Table_ExternalData_1[[#This Row],[1]:[31]])</f>
        <v>15</v>
      </c>
    </row>
    <row r="274" spans="1:37" ht="24" hidden="1">
      <c r="A274" s="3" t="s">
        <v>958</v>
      </c>
      <c r="B274" s="3" t="s">
        <v>427</v>
      </c>
      <c r="C274" s="3" t="s">
        <v>959</v>
      </c>
      <c r="D274" s="3" t="s">
        <v>960</v>
      </c>
      <c r="E274" s="6" t="s">
        <v>1662</v>
      </c>
      <c r="F274" s="7">
        <f>SUMIFS(GQList,GIList,Table_ExternalData_1[[#This Row],[Item_key]],GDList,Table_ExternalData_1[[#Headers],[1]])</f>
        <v>0</v>
      </c>
      <c r="G274" s="7">
        <f>SUMIFS(GQList,GIList,Table_ExternalData_1[[#This Row],[Item_key]],GDList,Table_ExternalData_1[[#Headers],[2]])</f>
        <v>0</v>
      </c>
      <c r="H274" s="7">
        <f>SUMIFS(GQList,GIList,Table_ExternalData_1[[#This Row],[Item_key]],GDList,Table_ExternalData_1[[#Headers],[3]])</f>
        <v>0</v>
      </c>
      <c r="I274" s="7">
        <f>SUMIFS(GQList,GIList,Table_ExternalData_1[[#This Row],[Item_key]],GDList,Table_ExternalData_1[[#Headers],[4]])</f>
        <v>0</v>
      </c>
      <c r="J274" s="7">
        <f>SUMIFS(GQList,GIList,Table_ExternalData_1[[#This Row],[Item_key]],GDList,Table_ExternalData_1[[#Headers],[5]])</f>
        <v>0</v>
      </c>
      <c r="K274" s="7">
        <f>SUMIFS(GQList,GIList,Table_ExternalData_1[[#This Row],[Item_key]],GDList,Table_ExternalData_1[[#Headers],[6]])</f>
        <v>0</v>
      </c>
      <c r="L274" s="7">
        <f>SUMIFS(GQList,GIList,Table_ExternalData_1[[#This Row],[Item_key]],GDList,Table_ExternalData_1[[#Headers],[7]])</f>
        <v>0</v>
      </c>
      <c r="M274" s="7">
        <f>SUMIFS(GQList,GIList,Table_ExternalData_1[[#This Row],[Item_key]],GDList,Table_ExternalData_1[[#Headers],[8]])</f>
        <v>0</v>
      </c>
      <c r="N274" s="7">
        <f>SUMIFS(GQList,GIList,Table_ExternalData_1[[#This Row],[Item_key]],GDList,Table_ExternalData_1[[#Headers],[9]])</f>
        <v>0</v>
      </c>
      <c r="O274" s="7">
        <f>SUMIFS(GQList,GIList,Table_ExternalData_1[[#This Row],[Item_key]],GDList,Table_ExternalData_1[[#Headers],[10]])</f>
        <v>0</v>
      </c>
      <c r="P274" s="7">
        <f>SUMIFS(GQList,GIList,Table_ExternalData_1[[#This Row],[Item_key]],GDList,Table_ExternalData_1[[#Headers],[11]])</f>
        <v>0</v>
      </c>
      <c r="Q274" s="7">
        <f>SUMIFS(GQList,GIList,Table_ExternalData_1[[#This Row],[Item_key]],GDList,Table_ExternalData_1[[#Headers],[12]])</f>
        <v>0</v>
      </c>
      <c r="R274" s="7">
        <f>SUMIFS(GQList,GIList,Table_ExternalData_1[[#This Row],[Item_key]],GDList,Table_ExternalData_1[[#Headers],[13]])</f>
        <v>0</v>
      </c>
      <c r="S274" s="7">
        <f>SUMIFS(GQList,GIList,Table_ExternalData_1[[#This Row],[Item_key]],GDList,Table_ExternalData_1[[#Headers],[14]])</f>
        <v>0</v>
      </c>
      <c r="T274" s="7">
        <f>SUMIFS(GQList,GIList,Table_ExternalData_1[[#This Row],[Item_key]],GDList,Table_ExternalData_1[[#Headers],[15]])</f>
        <v>0</v>
      </c>
      <c r="U274" s="7">
        <f>SUMIFS(GQList,GIList,Table_ExternalData_1[[#This Row],[Item_key]],GDList,Table_ExternalData_1[[#Headers],[16]])</f>
        <v>0</v>
      </c>
      <c r="V274" s="7">
        <f>SUMIFS(GQList,GIList,Table_ExternalData_1[[#This Row],[Item_key]],GDList,Table_ExternalData_1[[#Headers],[17]])</f>
        <v>0</v>
      </c>
      <c r="W274" s="7">
        <f>SUMIFS(GQList,GIList,Table_ExternalData_1[[#This Row],[Item_key]],GDList,Table_ExternalData_1[[#Headers],[18]])</f>
        <v>500</v>
      </c>
      <c r="X274" s="7">
        <f>SUMIFS(GQList,GIList,Table_ExternalData_1[[#This Row],[Item_key]],GDList,Table_ExternalData_1[[#Headers],[19]])</f>
        <v>0</v>
      </c>
      <c r="Y274" s="7">
        <f>SUMIFS(GQList,GIList,Table_ExternalData_1[[#This Row],[Item_key]],GDList,Table_ExternalData_1[[#Headers],[20]])</f>
        <v>0</v>
      </c>
      <c r="Z274" s="7">
        <f>SUMIFS(GQList,GIList,Table_ExternalData_1[[#This Row],[Item_key]],GDList,Table_ExternalData_1[[#Headers],[21]])</f>
        <v>600</v>
      </c>
      <c r="AA274" s="7">
        <f>SUMIFS(GQList,GIList,Table_ExternalData_1[[#This Row],[Item_key]],GDList,Table_ExternalData_1[[#Headers],[22]])</f>
        <v>0</v>
      </c>
      <c r="AB274" s="7">
        <f>SUMIFS(GQList,GIList,Table_ExternalData_1[[#This Row],[Item_key]],GDList,Table_ExternalData_1[[#Headers],[23]])</f>
        <v>0</v>
      </c>
      <c r="AC274" s="7">
        <f>SUMIFS(GQList,GIList,Table_ExternalData_1[[#This Row],[Item_key]],GDList,Table_ExternalData_1[[#Headers],[24]])</f>
        <v>0</v>
      </c>
      <c r="AD274" s="7">
        <f>SUMIFS(GQList,GIList,Table_ExternalData_1[[#This Row],[Item_key]],GDList,Table_ExternalData_1[[#Headers],[25]])</f>
        <v>0</v>
      </c>
      <c r="AE274" s="7">
        <f>SUMIFS(GQList,GIList,Table_ExternalData_1[[#This Row],[Item_key]],GDList,Table_ExternalData_1[[#Headers],[26]])</f>
        <v>0</v>
      </c>
      <c r="AF274" s="7">
        <f>SUMIFS(GQList,GIList,Table_ExternalData_1[[#This Row],[Item_key]],GDList,Table_ExternalData_1[[#Headers],[27]])</f>
        <v>0</v>
      </c>
      <c r="AG274" s="7">
        <f>SUMIFS(GQList,GIList,Table_ExternalData_1[[#This Row],[Item_key]],GDList,Table_ExternalData_1[[#Headers],[28]])</f>
        <v>0</v>
      </c>
      <c r="AH274" s="7">
        <f>SUMIFS(GQList,GIList,Table_ExternalData_1[[#This Row],[Item_key]],GDList,Table_ExternalData_1[[#Headers],[29]])</f>
        <v>0</v>
      </c>
      <c r="AI274" s="7">
        <f>SUMIFS(GQList,GIList,Table_ExternalData_1[[#This Row],[Item_key]],GDList,Table_ExternalData_1[[#Headers],[30]])</f>
        <v>0</v>
      </c>
      <c r="AJ274" s="7">
        <f>SUMIFS(GQList,GIList,Table_ExternalData_1[[#This Row],[Item_key]],GDList,Table_ExternalData_1[[#Headers],[31]])</f>
        <v>0</v>
      </c>
      <c r="AK274" s="7">
        <f>SUM(Table_ExternalData_1[[#This Row],[1]:[31]])</f>
        <v>1100</v>
      </c>
    </row>
    <row r="275" spans="1:37" hidden="1">
      <c r="A275" s="3" t="s">
        <v>965</v>
      </c>
      <c r="B275" s="3" t="s">
        <v>469</v>
      </c>
      <c r="C275" s="3" t="s">
        <v>966</v>
      </c>
      <c r="D275" s="3" t="s">
        <v>967</v>
      </c>
      <c r="E275" s="6" t="s">
        <v>1662</v>
      </c>
      <c r="F275" s="7">
        <f>SUMIFS(GQList,GIList,Table_ExternalData_1[[#This Row],[Item_key]],GDList,Table_ExternalData_1[[#Headers],[1]])</f>
        <v>0</v>
      </c>
      <c r="G275" s="7">
        <f>SUMIFS(GQList,GIList,Table_ExternalData_1[[#This Row],[Item_key]],GDList,Table_ExternalData_1[[#Headers],[2]])</f>
        <v>0</v>
      </c>
      <c r="H275" s="7">
        <f>SUMIFS(GQList,GIList,Table_ExternalData_1[[#This Row],[Item_key]],GDList,Table_ExternalData_1[[#Headers],[3]])</f>
        <v>0</v>
      </c>
      <c r="I275" s="7">
        <f>SUMIFS(GQList,GIList,Table_ExternalData_1[[#This Row],[Item_key]],GDList,Table_ExternalData_1[[#Headers],[4]])</f>
        <v>0</v>
      </c>
      <c r="J275" s="7">
        <f>SUMIFS(GQList,GIList,Table_ExternalData_1[[#This Row],[Item_key]],GDList,Table_ExternalData_1[[#Headers],[5]])</f>
        <v>0</v>
      </c>
      <c r="K275" s="7">
        <f>SUMIFS(GQList,GIList,Table_ExternalData_1[[#This Row],[Item_key]],GDList,Table_ExternalData_1[[#Headers],[6]])</f>
        <v>0</v>
      </c>
      <c r="L275" s="7">
        <f>SUMIFS(GQList,GIList,Table_ExternalData_1[[#This Row],[Item_key]],GDList,Table_ExternalData_1[[#Headers],[7]])</f>
        <v>0</v>
      </c>
      <c r="M275" s="7">
        <f>SUMIFS(GQList,GIList,Table_ExternalData_1[[#This Row],[Item_key]],GDList,Table_ExternalData_1[[#Headers],[8]])</f>
        <v>0</v>
      </c>
      <c r="N275" s="7">
        <f>SUMIFS(GQList,GIList,Table_ExternalData_1[[#This Row],[Item_key]],GDList,Table_ExternalData_1[[#Headers],[9]])</f>
        <v>0</v>
      </c>
      <c r="O275" s="7">
        <f>SUMIFS(GQList,GIList,Table_ExternalData_1[[#This Row],[Item_key]],GDList,Table_ExternalData_1[[#Headers],[10]])</f>
        <v>0</v>
      </c>
      <c r="P275" s="7">
        <f>SUMIFS(GQList,GIList,Table_ExternalData_1[[#This Row],[Item_key]],GDList,Table_ExternalData_1[[#Headers],[11]])</f>
        <v>0</v>
      </c>
      <c r="Q275" s="7">
        <f>SUMIFS(GQList,GIList,Table_ExternalData_1[[#This Row],[Item_key]],GDList,Table_ExternalData_1[[#Headers],[12]])</f>
        <v>0</v>
      </c>
      <c r="R275" s="7">
        <f>SUMIFS(GQList,GIList,Table_ExternalData_1[[#This Row],[Item_key]],GDList,Table_ExternalData_1[[#Headers],[13]])</f>
        <v>0</v>
      </c>
      <c r="S275" s="7">
        <f>SUMIFS(GQList,GIList,Table_ExternalData_1[[#This Row],[Item_key]],GDList,Table_ExternalData_1[[#Headers],[14]])</f>
        <v>0</v>
      </c>
      <c r="T275" s="7">
        <f>SUMIFS(GQList,GIList,Table_ExternalData_1[[#This Row],[Item_key]],GDList,Table_ExternalData_1[[#Headers],[15]])</f>
        <v>0</v>
      </c>
      <c r="U275" s="7">
        <f>SUMIFS(GQList,GIList,Table_ExternalData_1[[#This Row],[Item_key]],GDList,Table_ExternalData_1[[#Headers],[16]])</f>
        <v>0</v>
      </c>
      <c r="V275" s="7">
        <f>SUMIFS(GQList,GIList,Table_ExternalData_1[[#This Row],[Item_key]],GDList,Table_ExternalData_1[[#Headers],[17]])</f>
        <v>0</v>
      </c>
      <c r="W275" s="7">
        <f>SUMIFS(GQList,GIList,Table_ExternalData_1[[#This Row],[Item_key]],GDList,Table_ExternalData_1[[#Headers],[18]])</f>
        <v>0</v>
      </c>
      <c r="X275" s="7">
        <f>SUMIFS(GQList,GIList,Table_ExternalData_1[[#This Row],[Item_key]],GDList,Table_ExternalData_1[[#Headers],[19]])</f>
        <v>0</v>
      </c>
      <c r="Y275" s="7">
        <f>SUMIFS(GQList,GIList,Table_ExternalData_1[[#This Row],[Item_key]],GDList,Table_ExternalData_1[[#Headers],[20]])</f>
        <v>0</v>
      </c>
      <c r="Z275" s="7">
        <f>SUMIFS(GQList,GIList,Table_ExternalData_1[[#This Row],[Item_key]],GDList,Table_ExternalData_1[[#Headers],[21]])</f>
        <v>200</v>
      </c>
      <c r="AA275" s="7">
        <f>SUMIFS(GQList,GIList,Table_ExternalData_1[[#This Row],[Item_key]],GDList,Table_ExternalData_1[[#Headers],[22]])</f>
        <v>0</v>
      </c>
      <c r="AB275" s="7">
        <f>SUMIFS(GQList,GIList,Table_ExternalData_1[[#This Row],[Item_key]],GDList,Table_ExternalData_1[[#Headers],[23]])</f>
        <v>0</v>
      </c>
      <c r="AC275" s="7">
        <f>SUMIFS(GQList,GIList,Table_ExternalData_1[[#This Row],[Item_key]],GDList,Table_ExternalData_1[[#Headers],[24]])</f>
        <v>0</v>
      </c>
      <c r="AD275" s="7">
        <f>SUMIFS(GQList,GIList,Table_ExternalData_1[[#This Row],[Item_key]],GDList,Table_ExternalData_1[[#Headers],[25]])</f>
        <v>0</v>
      </c>
      <c r="AE275" s="7">
        <f>SUMIFS(GQList,GIList,Table_ExternalData_1[[#This Row],[Item_key]],GDList,Table_ExternalData_1[[#Headers],[26]])</f>
        <v>180</v>
      </c>
      <c r="AF275" s="7">
        <f>SUMIFS(GQList,GIList,Table_ExternalData_1[[#This Row],[Item_key]],GDList,Table_ExternalData_1[[#Headers],[27]])</f>
        <v>0</v>
      </c>
      <c r="AG275" s="7">
        <f>SUMIFS(GQList,GIList,Table_ExternalData_1[[#This Row],[Item_key]],GDList,Table_ExternalData_1[[#Headers],[28]])</f>
        <v>0</v>
      </c>
      <c r="AH275" s="7">
        <f>SUMIFS(GQList,GIList,Table_ExternalData_1[[#This Row],[Item_key]],GDList,Table_ExternalData_1[[#Headers],[29]])</f>
        <v>0</v>
      </c>
      <c r="AI275" s="7">
        <f>SUMIFS(GQList,GIList,Table_ExternalData_1[[#This Row],[Item_key]],GDList,Table_ExternalData_1[[#Headers],[30]])</f>
        <v>0</v>
      </c>
      <c r="AJ275" s="7">
        <f>SUMIFS(GQList,GIList,Table_ExternalData_1[[#This Row],[Item_key]],GDList,Table_ExternalData_1[[#Headers],[31]])</f>
        <v>0</v>
      </c>
      <c r="AK275" s="7">
        <f>SUM(Table_ExternalData_1[[#This Row],[1]:[31]])</f>
        <v>380</v>
      </c>
    </row>
    <row r="276" spans="1:37" hidden="1">
      <c r="A276" s="3" t="s">
        <v>965</v>
      </c>
      <c r="B276" s="3" t="s">
        <v>447</v>
      </c>
      <c r="C276" s="3" t="s">
        <v>968</v>
      </c>
      <c r="D276" s="3" t="s">
        <v>969</v>
      </c>
      <c r="E276" s="6" t="s">
        <v>1662</v>
      </c>
      <c r="F276" s="7">
        <f>SUMIFS(GQList,GIList,Table_ExternalData_1[[#This Row],[Item_key]],GDList,Table_ExternalData_1[[#Headers],[1]])</f>
        <v>0</v>
      </c>
      <c r="G276" s="7">
        <f>SUMIFS(GQList,GIList,Table_ExternalData_1[[#This Row],[Item_key]],GDList,Table_ExternalData_1[[#Headers],[2]])</f>
        <v>0</v>
      </c>
      <c r="H276" s="7">
        <f>SUMIFS(GQList,GIList,Table_ExternalData_1[[#This Row],[Item_key]],GDList,Table_ExternalData_1[[#Headers],[3]])</f>
        <v>0</v>
      </c>
      <c r="I276" s="7">
        <f>SUMIFS(GQList,GIList,Table_ExternalData_1[[#This Row],[Item_key]],GDList,Table_ExternalData_1[[#Headers],[4]])</f>
        <v>0</v>
      </c>
      <c r="J276" s="7">
        <f>SUMIFS(GQList,GIList,Table_ExternalData_1[[#This Row],[Item_key]],GDList,Table_ExternalData_1[[#Headers],[5]])</f>
        <v>0</v>
      </c>
      <c r="K276" s="7">
        <f>SUMIFS(GQList,GIList,Table_ExternalData_1[[#This Row],[Item_key]],GDList,Table_ExternalData_1[[#Headers],[6]])</f>
        <v>0</v>
      </c>
      <c r="L276" s="7">
        <f>SUMIFS(GQList,GIList,Table_ExternalData_1[[#This Row],[Item_key]],GDList,Table_ExternalData_1[[#Headers],[7]])</f>
        <v>0</v>
      </c>
      <c r="M276" s="7">
        <f>SUMIFS(GQList,GIList,Table_ExternalData_1[[#This Row],[Item_key]],GDList,Table_ExternalData_1[[#Headers],[8]])</f>
        <v>0</v>
      </c>
      <c r="N276" s="7">
        <f>SUMIFS(GQList,GIList,Table_ExternalData_1[[#This Row],[Item_key]],GDList,Table_ExternalData_1[[#Headers],[9]])</f>
        <v>0</v>
      </c>
      <c r="O276" s="7">
        <f>SUMIFS(GQList,GIList,Table_ExternalData_1[[#This Row],[Item_key]],GDList,Table_ExternalData_1[[#Headers],[10]])</f>
        <v>0</v>
      </c>
      <c r="P276" s="7">
        <f>SUMIFS(GQList,GIList,Table_ExternalData_1[[#This Row],[Item_key]],GDList,Table_ExternalData_1[[#Headers],[11]])</f>
        <v>0</v>
      </c>
      <c r="Q276" s="7">
        <f>SUMIFS(GQList,GIList,Table_ExternalData_1[[#This Row],[Item_key]],GDList,Table_ExternalData_1[[#Headers],[12]])</f>
        <v>0</v>
      </c>
      <c r="R276" s="7">
        <f>SUMIFS(GQList,GIList,Table_ExternalData_1[[#This Row],[Item_key]],GDList,Table_ExternalData_1[[#Headers],[13]])</f>
        <v>0</v>
      </c>
      <c r="S276" s="7">
        <f>SUMIFS(GQList,GIList,Table_ExternalData_1[[#This Row],[Item_key]],GDList,Table_ExternalData_1[[#Headers],[14]])</f>
        <v>0</v>
      </c>
      <c r="T276" s="7">
        <f>SUMIFS(GQList,GIList,Table_ExternalData_1[[#This Row],[Item_key]],GDList,Table_ExternalData_1[[#Headers],[15]])</f>
        <v>0</v>
      </c>
      <c r="U276" s="7">
        <f>SUMIFS(GQList,GIList,Table_ExternalData_1[[#This Row],[Item_key]],GDList,Table_ExternalData_1[[#Headers],[16]])</f>
        <v>0</v>
      </c>
      <c r="V276" s="7">
        <f>SUMIFS(GQList,GIList,Table_ExternalData_1[[#This Row],[Item_key]],GDList,Table_ExternalData_1[[#Headers],[17]])</f>
        <v>0</v>
      </c>
      <c r="W276" s="7">
        <f>SUMIFS(GQList,GIList,Table_ExternalData_1[[#This Row],[Item_key]],GDList,Table_ExternalData_1[[#Headers],[18]])</f>
        <v>0</v>
      </c>
      <c r="X276" s="7">
        <f>SUMIFS(GQList,GIList,Table_ExternalData_1[[#This Row],[Item_key]],GDList,Table_ExternalData_1[[#Headers],[19]])</f>
        <v>200</v>
      </c>
      <c r="Y276" s="7">
        <f>SUMIFS(GQList,GIList,Table_ExternalData_1[[#This Row],[Item_key]],GDList,Table_ExternalData_1[[#Headers],[20]])</f>
        <v>0</v>
      </c>
      <c r="Z276" s="7">
        <f>SUMIFS(GQList,GIList,Table_ExternalData_1[[#This Row],[Item_key]],GDList,Table_ExternalData_1[[#Headers],[21]])</f>
        <v>140</v>
      </c>
      <c r="AA276" s="7">
        <f>SUMIFS(GQList,GIList,Table_ExternalData_1[[#This Row],[Item_key]],GDList,Table_ExternalData_1[[#Headers],[22]])</f>
        <v>0</v>
      </c>
      <c r="AB276" s="7">
        <f>SUMIFS(GQList,GIList,Table_ExternalData_1[[#This Row],[Item_key]],GDList,Table_ExternalData_1[[#Headers],[23]])</f>
        <v>0</v>
      </c>
      <c r="AC276" s="7">
        <f>SUMIFS(GQList,GIList,Table_ExternalData_1[[#This Row],[Item_key]],GDList,Table_ExternalData_1[[#Headers],[24]])</f>
        <v>0</v>
      </c>
      <c r="AD276" s="7">
        <f>SUMIFS(GQList,GIList,Table_ExternalData_1[[#This Row],[Item_key]],GDList,Table_ExternalData_1[[#Headers],[25]])</f>
        <v>0</v>
      </c>
      <c r="AE276" s="7">
        <f>SUMIFS(GQList,GIList,Table_ExternalData_1[[#This Row],[Item_key]],GDList,Table_ExternalData_1[[#Headers],[26]])</f>
        <v>0</v>
      </c>
      <c r="AF276" s="7">
        <f>SUMIFS(GQList,GIList,Table_ExternalData_1[[#This Row],[Item_key]],GDList,Table_ExternalData_1[[#Headers],[27]])</f>
        <v>0</v>
      </c>
      <c r="AG276" s="7">
        <f>SUMIFS(GQList,GIList,Table_ExternalData_1[[#This Row],[Item_key]],GDList,Table_ExternalData_1[[#Headers],[28]])</f>
        <v>0</v>
      </c>
      <c r="AH276" s="7">
        <f>SUMIFS(GQList,GIList,Table_ExternalData_1[[#This Row],[Item_key]],GDList,Table_ExternalData_1[[#Headers],[29]])</f>
        <v>0</v>
      </c>
      <c r="AI276" s="7">
        <f>SUMIFS(GQList,GIList,Table_ExternalData_1[[#This Row],[Item_key]],GDList,Table_ExternalData_1[[#Headers],[30]])</f>
        <v>0</v>
      </c>
      <c r="AJ276" s="7">
        <f>SUMIFS(GQList,GIList,Table_ExternalData_1[[#This Row],[Item_key]],GDList,Table_ExternalData_1[[#Headers],[31]])</f>
        <v>0</v>
      </c>
      <c r="AK276" s="7">
        <f>SUM(Table_ExternalData_1[[#This Row],[1]:[31]])</f>
        <v>340</v>
      </c>
    </row>
    <row r="277" spans="1:37" hidden="1">
      <c r="A277" s="3" t="s">
        <v>1993</v>
      </c>
      <c r="B277" s="3" t="s">
        <v>1738</v>
      </c>
      <c r="C277" s="3" t="s">
        <v>1994</v>
      </c>
      <c r="D277" s="3" t="s">
        <v>1995</v>
      </c>
      <c r="E277" s="6" t="s">
        <v>1662</v>
      </c>
      <c r="F277" s="7">
        <f>SUMIFS(GQList,GIList,Table_ExternalData_1[[#This Row],[Item_key]],GDList,Table_ExternalData_1[[#Headers],[1]])</f>
        <v>0</v>
      </c>
      <c r="G277" s="7">
        <f>SUMIFS(GQList,GIList,Table_ExternalData_1[[#This Row],[Item_key]],GDList,Table_ExternalData_1[[#Headers],[2]])</f>
        <v>0</v>
      </c>
      <c r="H277" s="7">
        <f>SUMIFS(GQList,GIList,Table_ExternalData_1[[#This Row],[Item_key]],GDList,Table_ExternalData_1[[#Headers],[3]])</f>
        <v>0</v>
      </c>
      <c r="I277" s="7">
        <f>SUMIFS(GQList,GIList,Table_ExternalData_1[[#This Row],[Item_key]],GDList,Table_ExternalData_1[[#Headers],[4]])</f>
        <v>0</v>
      </c>
      <c r="J277" s="7">
        <f>SUMIFS(GQList,GIList,Table_ExternalData_1[[#This Row],[Item_key]],GDList,Table_ExternalData_1[[#Headers],[5]])</f>
        <v>0</v>
      </c>
      <c r="K277" s="7">
        <f>SUMIFS(GQList,GIList,Table_ExternalData_1[[#This Row],[Item_key]],GDList,Table_ExternalData_1[[#Headers],[6]])</f>
        <v>0</v>
      </c>
      <c r="L277" s="7">
        <f>SUMIFS(GQList,GIList,Table_ExternalData_1[[#This Row],[Item_key]],GDList,Table_ExternalData_1[[#Headers],[7]])</f>
        <v>0</v>
      </c>
      <c r="M277" s="7">
        <f>SUMIFS(GQList,GIList,Table_ExternalData_1[[#This Row],[Item_key]],GDList,Table_ExternalData_1[[#Headers],[8]])</f>
        <v>0</v>
      </c>
      <c r="N277" s="7">
        <f>SUMIFS(GQList,GIList,Table_ExternalData_1[[#This Row],[Item_key]],GDList,Table_ExternalData_1[[#Headers],[9]])</f>
        <v>0</v>
      </c>
      <c r="O277" s="7">
        <f>SUMIFS(GQList,GIList,Table_ExternalData_1[[#This Row],[Item_key]],GDList,Table_ExternalData_1[[#Headers],[10]])</f>
        <v>0</v>
      </c>
      <c r="P277" s="7">
        <f>SUMIFS(GQList,GIList,Table_ExternalData_1[[#This Row],[Item_key]],GDList,Table_ExternalData_1[[#Headers],[11]])</f>
        <v>0</v>
      </c>
      <c r="Q277" s="7">
        <f>SUMIFS(GQList,GIList,Table_ExternalData_1[[#This Row],[Item_key]],GDList,Table_ExternalData_1[[#Headers],[12]])</f>
        <v>0</v>
      </c>
      <c r="R277" s="7">
        <f>SUMIFS(GQList,GIList,Table_ExternalData_1[[#This Row],[Item_key]],GDList,Table_ExternalData_1[[#Headers],[13]])</f>
        <v>0</v>
      </c>
      <c r="S277" s="7">
        <f>SUMIFS(GQList,GIList,Table_ExternalData_1[[#This Row],[Item_key]],GDList,Table_ExternalData_1[[#Headers],[14]])</f>
        <v>0</v>
      </c>
      <c r="T277" s="7">
        <f>SUMIFS(GQList,GIList,Table_ExternalData_1[[#This Row],[Item_key]],GDList,Table_ExternalData_1[[#Headers],[15]])</f>
        <v>0</v>
      </c>
      <c r="U277" s="7">
        <f>SUMIFS(GQList,GIList,Table_ExternalData_1[[#This Row],[Item_key]],GDList,Table_ExternalData_1[[#Headers],[16]])</f>
        <v>0</v>
      </c>
      <c r="V277" s="7">
        <f>SUMIFS(GQList,GIList,Table_ExternalData_1[[#This Row],[Item_key]],GDList,Table_ExternalData_1[[#Headers],[17]])</f>
        <v>0</v>
      </c>
      <c r="W277" s="7">
        <f>SUMIFS(GQList,GIList,Table_ExternalData_1[[#This Row],[Item_key]],GDList,Table_ExternalData_1[[#Headers],[18]])</f>
        <v>0</v>
      </c>
      <c r="X277" s="7">
        <f>SUMIFS(GQList,GIList,Table_ExternalData_1[[#This Row],[Item_key]],GDList,Table_ExternalData_1[[#Headers],[19]])</f>
        <v>0</v>
      </c>
      <c r="Y277" s="7">
        <f>SUMIFS(GQList,GIList,Table_ExternalData_1[[#This Row],[Item_key]],GDList,Table_ExternalData_1[[#Headers],[20]])</f>
        <v>0</v>
      </c>
      <c r="Z277" s="7">
        <f>SUMIFS(GQList,GIList,Table_ExternalData_1[[#This Row],[Item_key]],GDList,Table_ExternalData_1[[#Headers],[21]])</f>
        <v>0</v>
      </c>
      <c r="AA277" s="7">
        <f>SUMIFS(GQList,GIList,Table_ExternalData_1[[#This Row],[Item_key]],GDList,Table_ExternalData_1[[#Headers],[22]])</f>
        <v>0</v>
      </c>
      <c r="AB277" s="7">
        <f>SUMIFS(GQList,GIList,Table_ExternalData_1[[#This Row],[Item_key]],GDList,Table_ExternalData_1[[#Headers],[23]])</f>
        <v>0</v>
      </c>
      <c r="AC277" s="7">
        <f>SUMIFS(GQList,GIList,Table_ExternalData_1[[#This Row],[Item_key]],GDList,Table_ExternalData_1[[#Headers],[24]])</f>
        <v>0</v>
      </c>
      <c r="AD277" s="7">
        <f>SUMIFS(GQList,GIList,Table_ExternalData_1[[#This Row],[Item_key]],GDList,Table_ExternalData_1[[#Headers],[25]])</f>
        <v>0</v>
      </c>
      <c r="AE277" s="7">
        <f>SUMIFS(GQList,GIList,Table_ExternalData_1[[#This Row],[Item_key]],GDList,Table_ExternalData_1[[#Headers],[26]])</f>
        <v>0</v>
      </c>
      <c r="AF277" s="7">
        <f>SUMIFS(GQList,GIList,Table_ExternalData_1[[#This Row],[Item_key]],GDList,Table_ExternalData_1[[#Headers],[27]])</f>
        <v>0</v>
      </c>
      <c r="AG277" s="7">
        <f>SUMIFS(GQList,GIList,Table_ExternalData_1[[#This Row],[Item_key]],GDList,Table_ExternalData_1[[#Headers],[28]])</f>
        <v>0</v>
      </c>
      <c r="AH277" s="7">
        <f>SUMIFS(GQList,GIList,Table_ExternalData_1[[#This Row],[Item_key]],GDList,Table_ExternalData_1[[#Headers],[29]])</f>
        <v>0</v>
      </c>
      <c r="AI277" s="7">
        <f>SUMIFS(GQList,GIList,Table_ExternalData_1[[#This Row],[Item_key]],GDList,Table_ExternalData_1[[#Headers],[30]])</f>
        <v>0</v>
      </c>
      <c r="AJ277" s="7">
        <f>SUMIFS(GQList,GIList,Table_ExternalData_1[[#This Row],[Item_key]],GDList,Table_ExternalData_1[[#Headers],[31]])</f>
        <v>898</v>
      </c>
      <c r="AK277" s="7">
        <f>SUM(Table_ExternalData_1[[#This Row],[1]:[31]])</f>
        <v>898</v>
      </c>
    </row>
    <row r="278" spans="1:37" hidden="1">
      <c r="A278" s="3" t="s">
        <v>970</v>
      </c>
      <c r="B278" s="3" t="s">
        <v>105</v>
      </c>
      <c r="C278" s="3" t="s">
        <v>973</v>
      </c>
      <c r="D278" s="3" t="s">
        <v>974</v>
      </c>
      <c r="E278" s="6" t="s">
        <v>1662</v>
      </c>
      <c r="F278" s="7">
        <f>SUMIFS(GQList,GIList,Table_ExternalData_1[[#This Row],[Item_key]],GDList,Table_ExternalData_1[[#Headers],[1]])</f>
        <v>0</v>
      </c>
      <c r="G278" s="7">
        <f>SUMIFS(GQList,GIList,Table_ExternalData_1[[#This Row],[Item_key]],GDList,Table_ExternalData_1[[#Headers],[2]])</f>
        <v>0</v>
      </c>
      <c r="H278" s="7">
        <f>SUMIFS(GQList,GIList,Table_ExternalData_1[[#This Row],[Item_key]],GDList,Table_ExternalData_1[[#Headers],[3]])</f>
        <v>0</v>
      </c>
      <c r="I278" s="7">
        <f>SUMIFS(GQList,GIList,Table_ExternalData_1[[#This Row],[Item_key]],GDList,Table_ExternalData_1[[#Headers],[4]])</f>
        <v>500</v>
      </c>
      <c r="J278" s="7">
        <f>SUMIFS(GQList,GIList,Table_ExternalData_1[[#This Row],[Item_key]],GDList,Table_ExternalData_1[[#Headers],[5]])</f>
        <v>0</v>
      </c>
      <c r="K278" s="7">
        <f>SUMIFS(GQList,GIList,Table_ExternalData_1[[#This Row],[Item_key]],GDList,Table_ExternalData_1[[#Headers],[6]])</f>
        <v>0</v>
      </c>
      <c r="L278" s="7">
        <f>SUMIFS(GQList,GIList,Table_ExternalData_1[[#This Row],[Item_key]],GDList,Table_ExternalData_1[[#Headers],[7]])</f>
        <v>0</v>
      </c>
      <c r="M278" s="7">
        <f>SUMIFS(GQList,GIList,Table_ExternalData_1[[#This Row],[Item_key]],GDList,Table_ExternalData_1[[#Headers],[8]])</f>
        <v>0</v>
      </c>
      <c r="N278" s="7">
        <f>SUMIFS(GQList,GIList,Table_ExternalData_1[[#This Row],[Item_key]],GDList,Table_ExternalData_1[[#Headers],[9]])</f>
        <v>0</v>
      </c>
      <c r="O278" s="7">
        <f>SUMIFS(GQList,GIList,Table_ExternalData_1[[#This Row],[Item_key]],GDList,Table_ExternalData_1[[#Headers],[10]])</f>
        <v>0</v>
      </c>
      <c r="P278" s="7">
        <f>SUMIFS(GQList,GIList,Table_ExternalData_1[[#This Row],[Item_key]],GDList,Table_ExternalData_1[[#Headers],[11]])</f>
        <v>0</v>
      </c>
      <c r="Q278" s="7">
        <f>SUMIFS(GQList,GIList,Table_ExternalData_1[[#This Row],[Item_key]],GDList,Table_ExternalData_1[[#Headers],[12]])</f>
        <v>0</v>
      </c>
      <c r="R278" s="7">
        <f>SUMIFS(GQList,GIList,Table_ExternalData_1[[#This Row],[Item_key]],GDList,Table_ExternalData_1[[#Headers],[13]])</f>
        <v>0</v>
      </c>
      <c r="S278" s="7">
        <f>SUMIFS(GQList,GIList,Table_ExternalData_1[[#This Row],[Item_key]],GDList,Table_ExternalData_1[[#Headers],[14]])</f>
        <v>0</v>
      </c>
      <c r="T278" s="7">
        <f>SUMIFS(GQList,GIList,Table_ExternalData_1[[#This Row],[Item_key]],GDList,Table_ExternalData_1[[#Headers],[15]])</f>
        <v>0</v>
      </c>
      <c r="U278" s="7">
        <f>SUMIFS(GQList,GIList,Table_ExternalData_1[[#This Row],[Item_key]],GDList,Table_ExternalData_1[[#Headers],[16]])</f>
        <v>0</v>
      </c>
      <c r="V278" s="7">
        <f>SUMIFS(GQList,GIList,Table_ExternalData_1[[#This Row],[Item_key]],GDList,Table_ExternalData_1[[#Headers],[17]])</f>
        <v>0</v>
      </c>
      <c r="W278" s="7">
        <f>SUMIFS(GQList,GIList,Table_ExternalData_1[[#This Row],[Item_key]],GDList,Table_ExternalData_1[[#Headers],[18]])</f>
        <v>0</v>
      </c>
      <c r="X278" s="7">
        <f>SUMIFS(GQList,GIList,Table_ExternalData_1[[#This Row],[Item_key]],GDList,Table_ExternalData_1[[#Headers],[19]])</f>
        <v>0</v>
      </c>
      <c r="Y278" s="7">
        <f>SUMIFS(GQList,GIList,Table_ExternalData_1[[#This Row],[Item_key]],GDList,Table_ExternalData_1[[#Headers],[20]])</f>
        <v>0</v>
      </c>
      <c r="Z278" s="7">
        <f>SUMIFS(GQList,GIList,Table_ExternalData_1[[#This Row],[Item_key]],GDList,Table_ExternalData_1[[#Headers],[21]])</f>
        <v>0</v>
      </c>
      <c r="AA278" s="7">
        <f>SUMIFS(GQList,GIList,Table_ExternalData_1[[#This Row],[Item_key]],GDList,Table_ExternalData_1[[#Headers],[22]])</f>
        <v>0</v>
      </c>
      <c r="AB278" s="7">
        <f>SUMIFS(GQList,GIList,Table_ExternalData_1[[#This Row],[Item_key]],GDList,Table_ExternalData_1[[#Headers],[23]])</f>
        <v>0</v>
      </c>
      <c r="AC278" s="7">
        <f>SUMIFS(GQList,GIList,Table_ExternalData_1[[#This Row],[Item_key]],GDList,Table_ExternalData_1[[#Headers],[24]])</f>
        <v>0</v>
      </c>
      <c r="AD278" s="7">
        <f>SUMIFS(GQList,GIList,Table_ExternalData_1[[#This Row],[Item_key]],GDList,Table_ExternalData_1[[#Headers],[25]])</f>
        <v>0</v>
      </c>
      <c r="AE278" s="7">
        <f>SUMIFS(GQList,GIList,Table_ExternalData_1[[#This Row],[Item_key]],GDList,Table_ExternalData_1[[#Headers],[26]])</f>
        <v>0</v>
      </c>
      <c r="AF278" s="7">
        <f>SUMIFS(GQList,GIList,Table_ExternalData_1[[#This Row],[Item_key]],GDList,Table_ExternalData_1[[#Headers],[27]])</f>
        <v>0</v>
      </c>
      <c r="AG278" s="7">
        <f>SUMIFS(GQList,GIList,Table_ExternalData_1[[#This Row],[Item_key]],GDList,Table_ExternalData_1[[#Headers],[28]])</f>
        <v>0</v>
      </c>
      <c r="AH278" s="7">
        <f>SUMIFS(GQList,GIList,Table_ExternalData_1[[#This Row],[Item_key]],GDList,Table_ExternalData_1[[#Headers],[29]])</f>
        <v>0</v>
      </c>
      <c r="AI278" s="7">
        <f>SUMIFS(GQList,GIList,Table_ExternalData_1[[#This Row],[Item_key]],GDList,Table_ExternalData_1[[#Headers],[30]])</f>
        <v>0</v>
      </c>
      <c r="AJ278" s="7">
        <f>SUMIFS(GQList,GIList,Table_ExternalData_1[[#This Row],[Item_key]],GDList,Table_ExternalData_1[[#Headers],[31]])</f>
        <v>0</v>
      </c>
      <c r="AK278" s="7">
        <f>SUM(Table_ExternalData_1[[#This Row],[1]:[31]])</f>
        <v>500</v>
      </c>
    </row>
    <row r="279" spans="1:37" hidden="1">
      <c r="A279" s="3" t="s">
        <v>970</v>
      </c>
      <c r="B279" s="3" t="s">
        <v>359</v>
      </c>
      <c r="C279" s="3" t="s">
        <v>971</v>
      </c>
      <c r="D279" s="3" t="s">
        <v>972</v>
      </c>
      <c r="E279" s="6" t="s">
        <v>1662</v>
      </c>
      <c r="F279" s="7">
        <f>SUMIFS(GQList,GIList,Table_ExternalData_1[[#This Row],[Item_key]],GDList,Table_ExternalData_1[[#Headers],[1]])</f>
        <v>0</v>
      </c>
      <c r="G279" s="7">
        <f>SUMIFS(GQList,GIList,Table_ExternalData_1[[#This Row],[Item_key]],GDList,Table_ExternalData_1[[#Headers],[2]])</f>
        <v>0</v>
      </c>
      <c r="H279" s="7">
        <f>SUMIFS(GQList,GIList,Table_ExternalData_1[[#This Row],[Item_key]],GDList,Table_ExternalData_1[[#Headers],[3]])</f>
        <v>0</v>
      </c>
      <c r="I279" s="7">
        <f>SUMIFS(GQList,GIList,Table_ExternalData_1[[#This Row],[Item_key]],GDList,Table_ExternalData_1[[#Headers],[4]])</f>
        <v>0</v>
      </c>
      <c r="J279" s="7">
        <f>SUMIFS(GQList,GIList,Table_ExternalData_1[[#This Row],[Item_key]],GDList,Table_ExternalData_1[[#Headers],[5]])</f>
        <v>0</v>
      </c>
      <c r="K279" s="7">
        <f>SUMIFS(GQList,GIList,Table_ExternalData_1[[#This Row],[Item_key]],GDList,Table_ExternalData_1[[#Headers],[6]])</f>
        <v>0</v>
      </c>
      <c r="L279" s="7">
        <f>SUMIFS(GQList,GIList,Table_ExternalData_1[[#This Row],[Item_key]],GDList,Table_ExternalData_1[[#Headers],[7]])</f>
        <v>0</v>
      </c>
      <c r="M279" s="7">
        <f>SUMIFS(GQList,GIList,Table_ExternalData_1[[#This Row],[Item_key]],GDList,Table_ExternalData_1[[#Headers],[8]])</f>
        <v>0</v>
      </c>
      <c r="N279" s="7">
        <f>SUMIFS(GQList,GIList,Table_ExternalData_1[[#This Row],[Item_key]],GDList,Table_ExternalData_1[[#Headers],[9]])</f>
        <v>0</v>
      </c>
      <c r="O279" s="7">
        <f>SUMIFS(GQList,GIList,Table_ExternalData_1[[#This Row],[Item_key]],GDList,Table_ExternalData_1[[#Headers],[10]])</f>
        <v>0</v>
      </c>
      <c r="P279" s="7">
        <f>SUMIFS(GQList,GIList,Table_ExternalData_1[[#This Row],[Item_key]],GDList,Table_ExternalData_1[[#Headers],[11]])</f>
        <v>0</v>
      </c>
      <c r="Q279" s="7">
        <f>SUMIFS(GQList,GIList,Table_ExternalData_1[[#This Row],[Item_key]],GDList,Table_ExternalData_1[[#Headers],[12]])</f>
        <v>0</v>
      </c>
      <c r="R279" s="7">
        <f>SUMIFS(GQList,GIList,Table_ExternalData_1[[#This Row],[Item_key]],GDList,Table_ExternalData_1[[#Headers],[13]])</f>
        <v>0</v>
      </c>
      <c r="S279" s="7">
        <f>SUMIFS(GQList,GIList,Table_ExternalData_1[[#This Row],[Item_key]],GDList,Table_ExternalData_1[[#Headers],[14]])</f>
        <v>500</v>
      </c>
      <c r="T279" s="7">
        <f>SUMIFS(GQList,GIList,Table_ExternalData_1[[#This Row],[Item_key]],GDList,Table_ExternalData_1[[#Headers],[15]])</f>
        <v>0</v>
      </c>
      <c r="U279" s="7">
        <f>SUMIFS(GQList,GIList,Table_ExternalData_1[[#This Row],[Item_key]],GDList,Table_ExternalData_1[[#Headers],[16]])</f>
        <v>0</v>
      </c>
      <c r="V279" s="7">
        <f>SUMIFS(GQList,GIList,Table_ExternalData_1[[#This Row],[Item_key]],GDList,Table_ExternalData_1[[#Headers],[17]])</f>
        <v>0</v>
      </c>
      <c r="W279" s="7">
        <f>SUMIFS(GQList,GIList,Table_ExternalData_1[[#This Row],[Item_key]],GDList,Table_ExternalData_1[[#Headers],[18]])</f>
        <v>0</v>
      </c>
      <c r="X279" s="7">
        <f>SUMIFS(GQList,GIList,Table_ExternalData_1[[#This Row],[Item_key]],GDList,Table_ExternalData_1[[#Headers],[19]])</f>
        <v>0</v>
      </c>
      <c r="Y279" s="7">
        <f>SUMIFS(GQList,GIList,Table_ExternalData_1[[#This Row],[Item_key]],GDList,Table_ExternalData_1[[#Headers],[20]])</f>
        <v>0</v>
      </c>
      <c r="Z279" s="7">
        <f>SUMIFS(GQList,GIList,Table_ExternalData_1[[#This Row],[Item_key]],GDList,Table_ExternalData_1[[#Headers],[21]])</f>
        <v>0</v>
      </c>
      <c r="AA279" s="7">
        <f>SUMIFS(GQList,GIList,Table_ExternalData_1[[#This Row],[Item_key]],GDList,Table_ExternalData_1[[#Headers],[22]])</f>
        <v>0</v>
      </c>
      <c r="AB279" s="7">
        <f>SUMIFS(GQList,GIList,Table_ExternalData_1[[#This Row],[Item_key]],GDList,Table_ExternalData_1[[#Headers],[23]])</f>
        <v>0</v>
      </c>
      <c r="AC279" s="7">
        <f>SUMIFS(GQList,GIList,Table_ExternalData_1[[#This Row],[Item_key]],GDList,Table_ExternalData_1[[#Headers],[24]])</f>
        <v>0</v>
      </c>
      <c r="AD279" s="7">
        <f>SUMIFS(GQList,GIList,Table_ExternalData_1[[#This Row],[Item_key]],GDList,Table_ExternalData_1[[#Headers],[25]])</f>
        <v>0</v>
      </c>
      <c r="AE279" s="7">
        <f>SUMIFS(GQList,GIList,Table_ExternalData_1[[#This Row],[Item_key]],GDList,Table_ExternalData_1[[#Headers],[26]])</f>
        <v>0</v>
      </c>
      <c r="AF279" s="7">
        <f>SUMIFS(GQList,GIList,Table_ExternalData_1[[#This Row],[Item_key]],GDList,Table_ExternalData_1[[#Headers],[27]])</f>
        <v>0</v>
      </c>
      <c r="AG279" s="7">
        <f>SUMIFS(GQList,GIList,Table_ExternalData_1[[#This Row],[Item_key]],GDList,Table_ExternalData_1[[#Headers],[28]])</f>
        <v>0</v>
      </c>
      <c r="AH279" s="7">
        <f>SUMIFS(GQList,GIList,Table_ExternalData_1[[#This Row],[Item_key]],GDList,Table_ExternalData_1[[#Headers],[29]])</f>
        <v>0</v>
      </c>
      <c r="AI279" s="7">
        <f>SUMIFS(GQList,GIList,Table_ExternalData_1[[#This Row],[Item_key]],GDList,Table_ExternalData_1[[#Headers],[30]])</f>
        <v>0</v>
      </c>
      <c r="AJ279" s="7">
        <f>SUMIFS(GQList,GIList,Table_ExternalData_1[[#This Row],[Item_key]],GDList,Table_ExternalData_1[[#Headers],[31]])</f>
        <v>0</v>
      </c>
      <c r="AK279" s="7">
        <f>SUM(Table_ExternalData_1[[#This Row],[1]:[31]])</f>
        <v>500</v>
      </c>
    </row>
    <row r="280" spans="1:37" ht="48" hidden="1">
      <c r="A280" s="3" t="s">
        <v>1996</v>
      </c>
      <c r="B280" s="3" t="s">
        <v>439</v>
      </c>
      <c r="C280" s="3" t="s">
        <v>737</v>
      </c>
      <c r="D280" s="3" t="s">
        <v>738</v>
      </c>
      <c r="E280" s="6" t="s">
        <v>1662</v>
      </c>
      <c r="F280" s="7">
        <f>SUMIFS(GQList,GIList,Table_ExternalData_1[[#This Row],[Item_key]],GDList,Table_ExternalData_1[[#Headers],[1]])</f>
        <v>0</v>
      </c>
      <c r="G280" s="7">
        <f>SUMIFS(GQList,GIList,Table_ExternalData_1[[#This Row],[Item_key]],GDList,Table_ExternalData_1[[#Headers],[2]])</f>
        <v>0</v>
      </c>
      <c r="H280" s="7">
        <f>SUMIFS(GQList,GIList,Table_ExternalData_1[[#This Row],[Item_key]],GDList,Table_ExternalData_1[[#Headers],[3]])</f>
        <v>0</v>
      </c>
      <c r="I280" s="7">
        <f>SUMIFS(GQList,GIList,Table_ExternalData_1[[#This Row],[Item_key]],GDList,Table_ExternalData_1[[#Headers],[4]])</f>
        <v>0</v>
      </c>
      <c r="J280" s="7">
        <f>SUMIFS(GQList,GIList,Table_ExternalData_1[[#This Row],[Item_key]],GDList,Table_ExternalData_1[[#Headers],[5]])</f>
        <v>0</v>
      </c>
      <c r="K280" s="7">
        <f>SUMIFS(GQList,GIList,Table_ExternalData_1[[#This Row],[Item_key]],GDList,Table_ExternalData_1[[#Headers],[6]])</f>
        <v>0</v>
      </c>
      <c r="L280" s="7">
        <f>SUMIFS(GQList,GIList,Table_ExternalData_1[[#This Row],[Item_key]],GDList,Table_ExternalData_1[[#Headers],[7]])</f>
        <v>0</v>
      </c>
      <c r="M280" s="7">
        <f>SUMIFS(GQList,GIList,Table_ExternalData_1[[#This Row],[Item_key]],GDList,Table_ExternalData_1[[#Headers],[8]])</f>
        <v>0</v>
      </c>
      <c r="N280" s="7">
        <f>SUMIFS(GQList,GIList,Table_ExternalData_1[[#This Row],[Item_key]],GDList,Table_ExternalData_1[[#Headers],[9]])</f>
        <v>0</v>
      </c>
      <c r="O280" s="7">
        <f>SUMIFS(GQList,GIList,Table_ExternalData_1[[#This Row],[Item_key]],GDList,Table_ExternalData_1[[#Headers],[10]])</f>
        <v>0</v>
      </c>
      <c r="P280" s="7">
        <f>SUMIFS(GQList,GIList,Table_ExternalData_1[[#This Row],[Item_key]],GDList,Table_ExternalData_1[[#Headers],[11]])</f>
        <v>0</v>
      </c>
      <c r="Q280" s="7">
        <f>SUMIFS(GQList,GIList,Table_ExternalData_1[[#This Row],[Item_key]],GDList,Table_ExternalData_1[[#Headers],[12]])</f>
        <v>0</v>
      </c>
      <c r="R280" s="7">
        <f>SUMIFS(GQList,GIList,Table_ExternalData_1[[#This Row],[Item_key]],GDList,Table_ExternalData_1[[#Headers],[13]])</f>
        <v>0</v>
      </c>
      <c r="S280" s="7">
        <f>SUMIFS(GQList,GIList,Table_ExternalData_1[[#This Row],[Item_key]],GDList,Table_ExternalData_1[[#Headers],[14]])</f>
        <v>0</v>
      </c>
      <c r="T280" s="7">
        <f>SUMIFS(GQList,GIList,Table_ExternalData_1[[#This Row],[Item_key]],GDList,Table_ExternalData_1[[#Headers],[15]])</f>
        <v>0</v>
      </c>
      <c r="U280" s="7">
        <f>SUMIFS(GQList,GIList,Table_ExternalData_1[[#This Row],[Item_key]],GDList,Table_ExternalData_1[[#Headers],[16]])</f>
        <v>0</v>
      </c>
      <c r="V280" s="7">
        <f>SUMIFS(GQList,GIList,Table_ExternalData_1[[#This Row],[Item_key]],GDList,Table_ExternalData_1[[#Headers],[17]])</f>
        <v>0</v>
      </c>
      <c r="W280" s="7">
        <f>SUMIFS(GQList,GIList,Table_ExternalData_1[[#This Row],[Item_key]],GDList,Table_ExternalData_1[[#Headers],[18]])</f>
        <v>245</v>
      </c>
      <c r="X280" s="7">
        <f>SUMIFS(GQList,GIList,Table_ExternalData_1[[#This Row],[Item_key]],GDList,Table_ExternalData_1[[#Headers],[19]])</f>
        <v>1836</v>
      </c>
      <c r="Y280" s="7">
        <f>SUMIFS(GQList,GIList,Table_ExternalData_1[[#This Row],[Item_key]],GDList,Table_ExternalData_1[[#Headers],[20]])</f>
        <v>0</v>
      </c>
      <c r="Z280" s="7">
        <f>SUMIFS(GQList,GIList,Table_ExternalData_1[[#This Row],[Item_key]],GDList,Table_ExternalData_1[[#Headers],[21]])</f>
        <v>0</v>
      </c>
      <c r="AA280" s="7">
        <f>SUMIFS(GQList,GIList,Table_ExternalData_1[[#This Row],[Item_key]],GDList,Table_ExternalData_1[[#Headers],[22]])</f>
        <v>0</v>
      </c>
      <c r="AB280" s="7">
        <f>SUMIFS(GQList,GIList,Table_ExternalData_1[[#This Row],[Item_key]],GDList,Table_ExternalData_1[[#Headers],[23]])</f>
        <v>0</v>
      </c>
      <c r="AC280" s="7">
        <f>SUMIFS(GQList,GIList,Table_ExternalData_1[[#This Row],[Item_key]],GDList,Table_ExternalData_1[[#Headers],[24]])</f>
        <v>0</v>
      </c>
      <c r="AD280" s="7">
        <f>SUMIFS(GQList,GIList,Table_ExternalData_1[[#This Row],[Item_key]],GDList,Table_ExternalData_1[[#Headers],[25]])</f>
        <v>3564</v>
      </c>
      <c r="AE280" s="7">
        <f>SUMIFS(GQList,GIList,Table_ExternalData_1[[#This Row],[Item_key]],GDList,Table_ExternalData_1[[#Headers],[26]])</f>
        <v>0</v>
      </c>
      <c r="AF280" s="7">
        <f>SUMIFS(GQList,GIList,Table_ExternalData_1[[#This Row],[Item_key]],GDList,Table_ExternalData_1[[#Headers],[27]])</f>
        <v>0</v>
      </c>
      <c r="AG280" s="7">
        <f>SUMIFS(GQList,GIList,Table_ExternalData_1[[#This Row],[Item_key]],GDList,Table_ExternalData_1[[#Headers],[28]])</f>
        <v>0</v>
      </c>
      <c r="AH280" s="7">
        <f>SUMIFS(GQList,GIList,Table_ExternalData_1[[#This Row],[Item_key]],GDList,Table_ExternalData_1[[#Headers],[29]])</f>
        <v>0</v>
      </c>
      <c r="AI280" s="7">
        <f>SUMIFS(GQList,GIList,Table_ExternalData_1[[#This Row],[Item_key]],GDList,Table_ExternalData_1[[#Headers],[30]])</f>
        <v>0</v>
      </c>
      <c r="AJ280" s="7">
        <f>SUMIFS(GQList,GIList,Table_ExternalData_1[[#This Row],[Item_key]],GDList,Table_ExternalData_1[[#Headers],[31]])</f>
        <v>4181</v>
      </c>
      <c r="AK280" s="7">
        <f>SUM(Table_ExternalData_1[[#This Row],[1]:[31]])</f>
        <v>9826</v>
      </c>
    </row>
    <row r="281" spans="1:37" ht="48" hidden="1">
      <c r="A281" s="3" t="s">
        <v>1996</v>
      </c>
      <c r="B281" s="3" t="s">
        <v>440</v>
      </c>
      <c r="C281" s="3" t="s">
        <v>739</v>
      </c>
      <c r="D281" s="3" t="s">
        <v>740</v>
      </c>
      <c r="E281" s="6" t="s">
        <v>1662</v>
      </c>
      <c r="F281" s="7">
        <f>SUMIFS(GQList,GIList,Table_ExternalData_1[[#This Row],[Item_key]],GDList,Table_ExternalData_1[[#Headers],[1]])</f>
        <v>0</v>
      </c>
      <c r="G281" s="7">
        <f>SUMIFS(GQList,GIList,Table_ExternalData_1[[#This Row],[Item_key]],GDList,Table_ExternalData_1[[#Headers],[2]])</f>
        <v>0</v>
      </c>
      <c r="H281" s="7">
        <f>SUMIFS(GQList,GIList,Table_ExternalData_1[[#This Row],[Item_key]],GDList,Table_ExternalData_1[[#Headers],[3]])</f>
        <v>0</v>
      </c>
      <c r="I281" s="7">
        <f>SUMIFS(GQList,GIList,Table_ExternalData_1[[#This Row],[Item_key]],GDList,Table_ExternalData_1[[#Headers],[4]])</f>
        <v>0</v>
      </c>
      <c r="J281" s="7">
        <f>SUMIFS(GQList,GIList,Table_ExternalData_1[[#This Row],[Item_key]],GDList,Table_ExternalData_1[[#Headers],[5]])</f>
        <v>0</v>
      </c>
      <c r="K281" s="7">
        <f>SUMIFS(GQList,GIList,Table_ExternalData_1[[#This Row],[Item_key]],GDList,Table_ExternalData_1[[#Headers],[6]])</f>
        <v>0</v>
      </c>
      <c r="L281" s="7">
        <f>SUMIFS(GQList,GIList,Table_ExternalData_1[[#This Row],[Item_key]],GDList,Table_ExternalData_1[[#Headers],[7]])</f>
        <v>0</v>
      </c>
      <c r="M281" s="7">
        <f>SUMIFS(GQList,GIList,Table_ExternalData_1[[#This Row],[Item_key]],GDList,Table_ExternalData_1[[#Headers],[8]])</f>
        <v>0</v>
      </c>
      <c r="N281" s="7">
        <f>SUMIFS(GQList,GIList,Table_ExternalData_1[[#This Row],[Item_key]],GDList,Table_ExternalData_1[[#Headers],[9]])</f>
        <v>0</v>
      </c>
      <c r="O281" s="7">
        <f>SUMIFS(GQList,GIList,Table_ExternalData_1[[#This Row],[Item_key]],GDList,Table_ExternalData_1[[#Headers],[10]])</f>
        <v>0</v>
      </c>
      <c r="P281" s="7">
        <f>SUMIFS(GQList,GIList,Table_ExternalData_1[[#This Row],[Item_key]],GDList,Table_ExternalData_1[[#Headers],[11]])</f>
        <v>0</v>
      </c>
      <c r="Q281" s="7">
        <f>SUMIFS(GQList,GIList,Table_ExternalData_1[[#This Row],[Item_key]],GDList,Table_ExternalData_1[[#Headers],[12]])</f>
        <v>0</v>
      </c>
      <c r="R281" s="7">
        <f>SUMIFS(GQList,GIList,Table_ExternalData_1[[#This Row],[Item_key]],GDList,Table_ExternalData_1[[#Headers],[13]])</f>
        <v>0</v>
      </c>
      <c r="S281" s="7">
        <f>SUMIFS(GQList,GIList,Table_ExternalData_1[[#This Row],[Item_key]],GDList,Table_ExternalData_1[[#Headers],[14]])</f>
        <v>0</v>
      </c>
      <c r="T281" s="7">
        <f>SUMIFS(GQList,GIList,Table_ExternalData_1[[#This Row],[Item_key]],GDList,Table_ExternalData_1[[#Headers],[15]])</f>
        <v>0</v>
      </c>
      <c r="U281" s="7">
        <f>SUMIFS(GQList,GIList,Table_ExternalData_1[[#This Row],[Item_key]],GDList,Table_ExternalData_1[[#Headers],[16]])</f>
        <v>0</v>
      </c>
      <c r="V281" s="7">
        <f>SUMIFS(GQList,GIList,Table_ExternalData_1[[#This Row],[Item_key]],GDList,Table_ExternalData_1[[#Headers],[17]])</f>
        <v>0</v>
      </c>
      <c r="W281" s="7">
        <f>SUMIFS(GQList,GIList,Table_ExternalData_1[[#This Row],[Item_key]],GDList,Table_ExternalData_1[[#Headers],[18]])</f>
        <v>245</v>
      </c>
      <c r="X281" s="7">
        <f>SUMIFS(GQList,GIList,Table_ExternalData_1[[#This Row],[Item_key]],GDList,Table_ExternalData_1[[#Headers],[19]])</f>
        <v>1836</v>
      </c>
      <c r="Y281" s="7">
        <f>SUMIFS(GQList,GIList,Table_ExternalData_1[[#This Row],[Item_key]],GDList,Table_ExternalData_1[[#Headers],[20]])</f>
        <v>0</v>
      </c>
      <c r="Z281" s="7">
        <f>SUMIFS(GQList,GIList,Table_ExternalData_1[[#This Row],[Item_key]],GDList,Table_ExternalData_1[[#Headers],[21]])</f>
        <v>0</v>
      </c>
      <c r="AA281" s="7">
        <f>SUMIFS(GQList,GIList,Table_ExternalData_1[[#This Row],[Item_key]],GDList,Table_ExternalData_1[[#Headers],[22]])</f>
        <v>0</v>
      </c>
      <c r="AB281" s="7">
        <f>SUMIFS(GQList,GIList,Table_ExternalData_1[[#This Row],[Item_key]],GDList,Table_ExternalData_1[[#Headers],[23]])</f>
        <v>0</v>
      </c>
      <c r="AC281" s="7">
        <f>SUMIFS(GQList,GIList,Table_ExternalData_1[[#This Row],[Item_key]],GDList,Table_ExternalData_1[[#Headers],[24]])</f>
        <v>0</v>
      </c>
      <c r="AD281" s="7">
        <f>SUMIFS(GQList,GIList,Table_ExternalData_1[[#This Row],[Item_key]],GDList,Table_ExternalData_1[[#Headers],[25]])</f>
        <v>3564</v>
      </c>
      <c r="AE281" s="7">
        <f>SUMIFS(GQList,GIList,Table_ExternalData_1[[#This Row],[Item_key]],GDList,Table_ExternalData_1[[#Headers],[26]])</f>
        <v>0</v>
      </c>
      <c r="AF281" s="7">
        <f>SUMIFS(GQList,GIList,Table_ExternalData_1[[#This Row],[Item_key]],GDList,Table_ExternalData_1[[#Headers],[27]])</f>
        <v>0</v>
      </c>
      <c r="AG281" s="7">
        <f>SUMIFS(GQList,GIList,Table_ExternalData_1[[#This Row],[Item_key]],GDList,Table_ExternalData_1[[#Headers],[28]])</f>
        <v>0</v>
      </c>
      <c r="AH281" s="7">
        <f>SUMIFS(GQList,GIList,Table_ExternalData_1[[#This Row],[Item_key]],GDList,Table_ExternalData_1[[#Headers],[29]])</f>
        <v>0</v>
      </c>
      <c r="AI281" s="7">
        <f>SUMIFS(GQList,GIList,Table_ExternalData_1[[#This Row],[Item_key]],GDList,Table_ExternalData_1[[#Headers],[30]])</f>
        <v>0</v>
      </c>
      <c r="AJ281" s="7">
        <f>SUMIFS(GQList,GIList,Table_ExternalData_1[[#This Row],[Item_key]],GDList,Table_ExternalData_1[[#Headers],[31]])</f>
        <v>4181</v>
      </c>
      <c r="AK281" s="7">
        <f>SUM(Table_ExternalData_1[[#This Row],[1]:[31]])</f>
        <v>9826</v>
      </c>
    </row>
    <row r="282" spans="1:37" hidden="1">
      <c r="A282" s="3" t="s">
        <v>975</v>
      </c>
      <c r="B282" s="3" t="s">
        <v>431</v>
      </c>
      <c r="C282" s="3" t="s">
        <v>976</v>
      </c>
      <c r="D282" s="3" t="s">
        <v>949</v>
      </c>
      <c r="E282" s="6" t="s">
        <v>1662</v>
      </c>
      <c r="F282" s="7">
        <f>SUMIFS(GQList,GIList,Table_ExternalData_1[[#This Row],[Item_key]],GDList,Table_ExternalData_1[[#Headers],[1]])</f>
        <v>0</v>
      </c>
      <c r="G282" s="7">
        <f>SUMIFS(GQList,GIList,Table_ExternalData_1[[#This Row],[Item_key]],GDList,Table_ExternalData_1[[#Headers],[2]])</f>
        <v>0</v>
      </c>
      <c r="H282" s="7">
        <f>SUMIFS(GQList,GIList,Table_ExternalData_1[[#This Row],[Item_key]],GDList,Table_ExternalData_1[[#Headers],[3]])</f>
        <v>0</v>
      </c>
      <c r="I282" s="7">
        <f>SUMIFS(GQList,GIList,Table_ExternalData_1[[#This Row],[Item_key]],GDList,Table_ExternalData_1[[#Headers],[4]])</f>
        <v>0</v>
      </c>
      <c r="J282" s="7">
        <f>SUMIFS(GQList,GIList,Table_ExternalData_1[[#This Row],[Item_key]],GDList,Table_ExternalData_1[[#Headers],[5]])</f>
        <v>0</v>
      </c>
      <c r="K282" s="7">
        <f>SUMIFS(GQList,GIList,Table_ExternalData_1[[#This Row],[Item_key]],GDList,Table_ExternalData_1[[#Headers],[6]])</f>
        <v>0</v>
      </c>
      <c r="L282" s="7">
        <f>SUMIFS(GQList,GIList,Table_ExternalData_1[[#This Row],[Item_key]],GDList,Table_ExternalData_1[[#Headers],[7]])</f>
        <v>0</v>
      </c>
      <c r="M282" s="7">
        <f>SUMIFS(GQList,GIList,Table_ExternalData_1[[#This Row],[Item_key]],GDList,Table_ExternalData_1[[#Headers],[8]])</f>
        <v>0</v>
      </c>
      <c r="N282" s="7">
        <f>SUMIFS(GQList,GIList,Table_ExternalData_1[[#This Row],[Item_key]],GDList,Table_ExternalData_1[[#Headers],[9]])</f>
        <v>0</v>
      </c>
      <c r="O282" s="7">
        <f>SUMIFS(GQList,GIList,Table_ExternalData_1[[#This Row],[Item_key]],GDList,Table_ExternalData_1[[#Headers],[10]])</f>
        <v>0</v>
      </c>
      <c r="P282" s="7">
        <f>SUMIFS(GQList,GIList,Table_ExternalData_1[[#This Row],[Item_key]],GDList,Table_ExternalData_1[[#Headers],[11]])</f>
        <v>0</v>
      </c>
      <c r="Q282" s="7">
        <f>SUMIFS(GQList,GIList,Table_ExternalData_1[[#This Row],[Item_key]],GDList,Table_ExternalData_1[[#Headers],[12]])</f>
        <v>0</v>
      </c>
      <c r="R282" s="7">
        <f>SUMIFS(GQList,GIList,Table_ExternalData_1[[#This Row],[Item_key]],GDList,Table_ExternalData_1[[#Headers],[13]])</f>
        <v>0</v>
      </c>
      <c r="S282" s="7">
        <f>SUMIFS(GQList,GIList,Table_ExternalData_1[[#This Row],[Item_key]],GDList,Table_ExternalData_1[[#Headers],[14]])</f>
        <v>0</v>
      </c>
      <c r="T282" s="7">
        <f>SUMIFS(GQList,GIList,Table_ExternalData_1[[#This Row],[Item_key]],GDList,Table_ExternalData_1[[#Headers],[15]])</f>
        <v>0</v>
      </c>
      <c r="U282" s="7">
        <f>SUMIFS(GQList,GIList,Table_ExternalData_1[[#This Row],[Item_key]],GDList,Table_ExternalData_1[[#Headers],[16]])</f>
        <v>0</v>
      </c>
      <c r="V282" s="7">
        <f>SUMIFS(GQList,GIList,Table_ExternalData_1[[#This Row],[Item_key]],GDList,Table_ExternalData_1[[#Headers],[17]])</f>
        <v>0</v>
      </c>
      <c r="W282" s="7">
        <f>SUMIFS(GQList,GIList,Table_ExternalData_1[[#This Row],[Item_key]],GDList,Table_ExternalData_1[[#Headers],[18]])</f>
        <v>850</v>
      </c>
      <c r="X282" s="7">
        <f>SUMIFS(GQList,GIList,Table_ExternalData_1[[#This Row],[Item_key]],GDList,Table_ExternalData_1[[#Headers],[19]])</f>
        <v>0</v>
      </c>
      <c r="Y282" s="7">
        <f>SUMIFS(GQList,GIList,Table_ExternalData_1[[#This Row],[Item_key]],GDList,Table_ExternalData_1[[#Headers],[20]])</f>
        <v>0</v>
      </c>
      <c r="Z282" s="7">
        <f>SUMIFS(GQList,GIList,Table_ExternalData_1[[#This Row],[Item_key]],GDList,Table_ExternalData_1[[#Headers],[21]])</f>
        <v>0</v>
      </c>
      <c r="AA282" s="7">
        <f>SUMIFS(GQList,GIList,Table_ExternalData_1[[#This Row],[Item_key]],GDList,Table_ExternalData_1[[#Headers],[22]])</f>
        <v>0</v>
      </c>
      <c r="AB282" s="7">
        <f>SUMIFS(GQList,GIList,Table_ExternalData_1[[#This Row],[Item_key]],GDList,Table_ExternalData_1[[#Headers],[23]])</f>
        <v>0</v>
      </c>
      <c r="AC282" s="7">
        <f>SUMIFS(GQList,GIList,Table_ExternalData_1[[#This Row],[Item_key]],GDList,Table_ExternalData_1[[#Headers],[24]])</f>
        <v>0</v>
      </c>
      <c r="AD282" s="7">
        <f>SUMIFS(GQList,GIList,Table_ExternalData_1[[#This Row],[Item_key]],GDList,Table_ExternalData_1[[#Headers],[25]])</f>
        <v>0</v>
      </c>
      <c r="AE282" s="7">
        <f>SUMIFS(GQList,GIList,Table_ExternalData_1[[#This Row],[Item_key]],GDList,Table_ExternalData_1[[#Headers],[26]])</f>
        <v>0</v>
      </c>
      <c r="AF282" s="7">
        <f>SUMIFS(GQList,GIList,Table_ExternalData_1[[#This Row],[Item_key]],GDList,Table_ExternalData_1[[#Headers],[27]])</f>
        <v>0</v>
      </c>
      <c r="AG282" s="7">
        <f>SUMIFS(GQList,GIList,Table_ExternalData_1[[#This Row],[Item_key]],GDList,Table_ExternalData_1[[#Headers],[28]])</f>
        <v>0</v>
      </c>
      <c r="AH282" s="7">
        <f>SUMIFS(GQList,GIList,Table_ExternalData_1[[#This Row],[Item_key]],GDList,Table_ExternalData_1[[#Headers],[29]])</f>
        <v>0</v>
      </c>
      <c r="AI282" s="7">
        <f>SUMIFS(GQList,GIList,Table_ExternalData_1[[#This Row],[Item_key]],GDList,Table_ExternalData_1[[#Headers],[30]])</f>
        <v>0</v>
      </c>
      <c r="AJ282" s="7">
        <f>SUMIFS(GQList,GIList,Table_ExternalData_1[[#This Row],[Item_key]],GDList,Table_ExternalData_1[[#Headers],[31]])</f>
        <v>450</v>
      </c>
      <c r="AK282" s="7">
        <f>SUM(Table_ExternalData_1[[#This Row],[1]:[31]])</f>
        <v>1300</v>
      </c>
    </row>
    <row r="283" spans="1:37" hidden="1">
      <c r="A283" s="3" t="s">
        <v>975</v>
      </c>
      <c r="B283" s="3" t="s">
        <v>432</v>
      </c>
      <c r="C283" s="3" t="s">
        <v>977</v>
      </c>
      <c r="D283" s="3" t="s">
        <v>951</v>
      </c>
      <c r="E283" s="6" t="s">
        <v>1662</v>
      </c>
      <c r="F283" s="7">
        <f>SUMIFS(GQList,GIList,Table_ExternalData_1[[#This Row],[Item_key]],GDList,Table_ExternalData_1[[#Headers],[1]])</f>
        <v>0</v>
      </c>
      <c r="G283" s="7">
        <f>SUMIFS(GQList,GIList,Table_ExternalData_1[[#This Row],[Item_key]],GDList,Table_ExternalData_1[[#Headers],[2]])</f>
        <v>0</v>
      </c>
      <c r="H283" s="7">
        <f>SUMIFS(GQList,GIList,Table_ExternalData_1[[#This Row],[Item_key]],GDList,Table_ExternalData_1[[#Headers],[3]])</f>
        <v>0</v>
      </c>
      <c r="I283" s="7">
        <f>SUMIFS(GQList,GIList,Table_ExternalData_1[[#This Row],[Item_key]],GDList,Table_ExternalData_1[[#Headers],[4]])</f>
        <v>0</v>
      </c>
      <c r="J283" s="7">
        <f>SUMIFS(GQList,GIList,Table_ExternalData_1[[#This Row],[Item_key]],GDList,Table_ExternalData_1[[#Headers],[5]])</f>
        <v>0</v>
      </c>
      <c r="K283" s="7">
        <f>SUMIFS(GQList,GIList,Table_ExternalData_1[[#This Row],[Item_key]],GDList,Table_ExternalData_1[[#Headers],[6]])</f>
        <v>0</v>
      </c>
      <c r="L283" s="7">
        <f>SUMIFS(GQList,GIList,Table_ExternalData_1[[#This Row],[Item_key]],GDList,Table_ExternalData_1[[#Headers],[7]])</f>
        <v>0</v>
      </c>
      <c r="M283" s="7">
        <f>SUMIFS(GQList,GIList,Table_ExternalData_1[[#This Row],[Item_key]],GDList,Table_ExternalData_1[[#Headers],[8]])</f>
        <v>0</v>
      </c>
      <c r="N283" s="7">
        <f>SUMIFS(GQList,GIList,Table_ExternalData_1[[#This Row],[Item_key]],GDList,Table_ExternalData_1[[#Headers],[9]])</f>
        <v>0</v>
      </c>
      <c r="O283" s="7">
        <f>SUMIFS(GQList,GIList,Table_ExternalData_1[[#This Row],[Item_key]],GDList,Table_ExternalData_1[[#Headers],[10]])</f>
        <v>0</v>
      </c>
      <c r="P283" s="7">
        <f>SUMIFS(GQList,GIList,Table_ExternalData_1[[#This Row],[Item_key]],GDList,Table_ExternalData_1[[#Headers],[11]])</f>
        <v>0</v>
      </c>
      <c r="Q283" s="7">
        <f>SUMIFS(GQList,GIList,Table_ExternalData_1[[#This Row],[Item_key]],GDList,Table_ExternalData_1[[#Headers],[12]])</f>
        <v>0</v>
      </c>
      <c r="R283" s="7">
        <f>SUMIFS(GQList,GIList,Table_ExternalData_1[[#This Row],[Item_key]],GDList,Table_ExternalData_1[[#Headers],[13]])</f>
        <v>0</v>
      </c>
      <c r="S283" s="7">
        <f>SUMIFS(GQList,GIList,Table_ExternalData_1[[#This Row],[Item_key]],GDList,Table_ExternalData_1[[#Headers],[14]])</f>
        <v>0</v>
      </c>
      <c r="T283" s="7">
        <f>SUMIFS(GQList,GIList,Table_ExternalData_1[[#This Row],[Item_key]],GDList,Table_ExternalData_1[[#Headers],[15]])</f>
        <v>0</v>
      </c>
      <c r="U283" s="7">
        <f>SUMIFS(GQList,GIList,Table_ExternalData_1[[#This Row],[Item_key]],GDList,Table_ExternalData_1[[#Headers],[16]])</f>
        <v>0</v>
      </c>
      <c r="V283" s="7">
        <f>SUMIFS(GQList,GIList,Table_ExternalData_1[[#This Row],[Item_key]],GDList,Table_ExternalData_1[[#Headers],[17]])</f>
        <v>0</v>
      </c>
      <c r="W283" s="7">
        <f>SUMIFS(GQList,GIList,Table_ExternalData_1[[#This Row],[Item_key]],GDList,Table_ExternalData_1[[#Headers],[18]])</f>
        <v>850</v>
      </c>
      <c r="X283" s="7">
        <f>SUMIFS(GQList,GIList,Table_ExternalData_1[[#This Row],[Item_key]],GDList,Table_ExternalData_1[[#Headers],[19]])</f>
        <v>0</v>
      </c>
      <c r="Y283" s="7">
        <f>SUMIFS(GQList,GIList,Table_ExternalData_1[[#This Row],[Item_key]],GDList,Table_ExternalData_1[[#Headers],[20]])</f>
        <v>0</v>
      </c>
      <c r="Z283" s="7">
        <f>SUMIFS(GQList,GIList,Table_ExternalData_1[[#This Row],[Item_key]],GDList,Table_ExternalData_1[[#Headers],[21]])</f>
        <v>0</v>
      </c>
      <c r="AA283" s="7">
        <f>SUMIFS(GQList,GIList,Table_ExternalData_1[[#This Row],[Item_key]],GDList,Table_ExternalData_1[[#Headers],[22]])</f>
        <v>0</v>
      </c>
      <c r="AB283" s="7">
        <f>SUMIFS(GQList,GIList,Table_ExternalData_1[[#This Row],[Item_key]],GDList,Table_ExternalData_1[[#Headers],[23]])</f>
        <v>0</v>
      </c>
      <c r="AC283" s="7">
        <f>SUMIFS(GQList,GIList,Table_ExternalData_1[[#This Row],[Item_key]],GDList,Table_ExternalData_1[[#Headers],[24]])</f>
        <v>0</v>
      </c>
      <c r="AD283" s="7">
        <f>SUMIFS(GQList,GIList,Table_ExternalData_1[[#This Row],[Item_key]],GDList,Table_ExternalData_1[[#Headers],[25]])</f>
        <v>0</v>
      </c>
      <c r="AE283" s="7">
        <f>SUMIFS(GQList,GIList,Table_ExternalData_1[[#This Row],[Item_key]],GDList,Table_ExternalData_1[[#Headers],[26]])</f>
        <v>0</v>
      </c>
      <c r="AF283" s="7">
        <f>SUMIFS(GQList,GIList,Table_ExternalData_1[[#This Row],[Item_key]],GDList,Table_ExternalData_1[[#Headers],[27]])</f>
        <v>0</v>
      </c>
      <c r="AG283" s="7">
        <f>SUMIFS(GQList,GIList,Table_ExternalData_1[[#This Row],[Item_key]],GDList,Table_ExternalData_1[[#Headers],[28]])</f>
        <v>0</v>
      </c>
      <c r="AH283" s="7">
        <f>SUMIFS(GQList,GIList,Table_ExternalData_1[[#This Row],[Item_key]],GDList,Table_ExternalData_1[[#Headers],[29]])</f>
        <v>0</v>
      </c>
      <c r="AI283" s="7">
        <f>SUMIFS(GQList,GIList,Table_ExternalData_1[[#This Row],[Item_key]],GDList,Table_ExternalData_1[[#Headers],[30]])</f>
        <v>0</v>
      </c>
      <c r="AJ283" s="7">
        <f>SUMIFS(GQList,GIList,Table_ExternalData_1[[#This Row],[Item_key]],GDList,Table_ExternalData_1[[#Headers],[31]])</f>
        <v>150</v>
      </c>
      <c r="AK283" s="7">
        <f>SUM(Table_ExternalData_1[[#This Row],[1]:[31]])</f>
        <v>1000</v>
      </c>
    </row>
    <row r="284" spans="1:37" hidden="1">
      <c r="A284" s="3" t="s">
        <v>975</v>
      </c>
      <c r="B284" s="3" t="s">
        <v>83</v>
      </c>
      <c r="C284" s="3" t="s">
        <v>978</v>
      </c>
      <c r="D284" s="3" t="s">
        <v>979</v>
      </c>
      <c r="E284" s="6" t="s">
        <v>1662</v>
      </c>
      <c r="F284" s="7">
        <f>SUMIFS(GQList,GIList,Table_ExternalData_1[[#This Row],[Item_key]],GDList,Table_ExternalData_1[[#Headers],[1]])</f>
        <v>0</v>
      </c>
      <c r="G284" s="7">
        <f>SUMIFS(GQList,GIList,Table_ExternalData_1[[#This Row],[Item_key]],GDList,Table_ExternalData_1[[#Headers],[2]])</f>
        <v>0</v>
      </c>
      <c r="H284" s="7">
        <f>SUMIFS(GQList,GIList,Table_ExternalData_1[[#This Row],[Item_key]],GDList,Table_ExternalData_1[[#Headers],[3]])</f>
        <v>6000</v>
      </c>
      <c r="I284" s="7">
        <f>SUMIFS(GQList,GIList,Table_ExternalData_1[[#This Row],[Item_key]],GDList,Table_ExternalData_1[[#Headers],[4]])</f>
        <v>0</v>
      </c>
      <c r="J284" s="7">
        <f>SUMIFS(GQList,GIList,Table_ExternalData_1[[#This Row],[Item_key]],GDList,Table_ExternalData_1[[#Headers],[5]])</f>
        <v>0</v>
      </c>
      <c r="K284" s="7">
        <f>SUMIFS(GQList,GIList,Table_ExternalData_1[[#This Row],[Item_key]],GDList,Table_ExternalData_1[[#Headers],[6]])</f>
        <v>0</v>
      </c>
      <c r="L284" s="7">
        <f>SUMIFS(GQList,GIList,Table_ExternalData_1[[#This Row],[Item_key]],GDList,Table_ExternalData_1[[#Headers],[7]])</f>
        <v>0</v>
      </c>
      <c r="M284" s="7">
        <f>SUMIFS(GQList,GIList,Table_ExternalData_1[[#This Row],[Item_key]],GDList,Table_ExternalData_1[[#Headers],[8]])</f>
        <v>0</v>
      </c>
      <c r="N284" s="7">
        <f>SUMIFS(GQList,GIList,Table_ExternalData_1[[#This Row],[Item_key]],GDList,Table_ExternalData_1[[#Headers],[9]])</f>
        <v>0</v>
      </c>
      <c r="O284" s="7">
        <f>SUMIFS(GQList,GIList,Table_ExternalData_1[[#This Row],[Item_key]],GDList,Table_ExternalData_1[[#Headers],[10]])</f>
        <v>0</v>
      </c>
      <c r="P284" s="7">
        <f>SUMIFS(GQList,GIList,Table_ExternalData_1[[#This Row],[Item_key]],GDList,Table_ExternalData_1[[#Headers],[11]])</f>
        <v>0</v>
      </c>
      <c r="Q284" s="7">
        <f>SUMIFS(GQList,GIList,Table_ExternalData_1[[#This Row],[Item_key]],GDList,Table_ExternalData_1[[#Headers],[12]])</f>
        <v>0</v>
      </c>
      <c r="R284" s="7">
        <f>SUMIFS(GQList,GIList,Table_ExternalData_1[[#This Row],[Item_key]],GDList,Table_ExternalData_1[[#Headers],[13]])</f>
        <v>0</v>
      </c>
      <c r="S284" s="7">
        <f>SUMIFS(GQList,GIList,Table_ExternalData_1[[#This Row],[Item_key]],GDList,Table_ExternalData_1[[#Headers],[14]])</f>
        <v>0</v>
      </c>
      <c r="T284" s="7">
        <f>SUMIFS(GQList,GIList,Table_ExternalData_1[[#This Row],[Item_key]],GDList,Table_ExternalData_1[[#Headers],[15]])</f>
        <v>0</v>
      </c>
      <c r="U284" s="7">
        <f>SUMIFS(GQList,GIList,Table_ExternalData_1[[#This Row],[Item_key]],GDList,Table_ExternalData_1[[#Headers],[16]])</f>
        <v>0</v>
      </c>
      <c r="V284" s="7">
        <f>SUMIFS(GQList,GIList,Table_ExternalData_1[[#This Row],[Item_key]],GDList,Table_ExternalData_1[[#Headers],[17]])</f>
        <v>0</v>
      </c>
      <c r="W284" s="7">
        <f>SUMIFS(GQList,GIList,Table_ExternalData_1[[#This Row],[Item_key]],GDList,Table_ExternalData_1[[#Headers],[18]])</f>
        <v>0</v>
      </c>
      <c r="X284" s="7">
        <f>SUMIFS(GQList,GIList,Table_ExternalData_1[[#This Row],[Item_key]],GDList,Table_ExternalData_1[[#Headers],[19]])</f>
        <v>0</v>
      </c>
      <c r="Y284" s="7">
        <f>SUMIFS(GQList,GIList,Table_ExternalData_1[[#This Row],[Item_key]],GDList,Table_ExternalData_1[[#Headers],[20]])</f>
        <v>0</v>
      </c>
      <c r="Z284" s="7">
        <f>SUMIFS(GQList,GIList,Table_ExternalData_1[[#This Row],[Item_key]],GDList,Table_ExternalData_1[[#Headers],[21]])</f>
        <v>0</v>
      </c>
      <c r="AA284" s="7">
        <f>SUMIFS(GQList,GIList,Table_ExternalData_1[[#This Row],[Item_key]],GDList,Table_ExternalData_1[[#Headers],[22]])</f>
        <v>0</v>
      </c>
      <c r="AB284" s="7">
        <f>SUMIFS(GQList,GIList,Table_ExternalData_1[[#This Row],[Item_key]],GDList,Table_ExternalData_1[[#Headers],[23]])</f>
        <v>0</v>
      </c>
      <c r="AC284" s="7">
        <f>SUMIFS(GQList,GIList,Table_ExternalData_1[[#This Row],[Item_key]],GDList,Table_ExternalData_1[[#Headers],[24]])</f>
        <v>0</v>
      </c>
      <c r="AD284" s="7">
        <f>SUMIFS(GQList,GIList,Table_ExternalData_1[[#This Row],[Item_key]],GDList,Table_ExternalData_1[[#Headers],[25]])</f>
        <v>0</v>
      </c>
      <c r="AE284" s="7">
        <f>SUMIFS(GQList,GIList,Table_ExternalData_1[[#This Row],[Item_key]],GDList,Table_ExternalData_1[[#Headers],[26]])</f>
        <v>0</v>
      </c>
      <c r="AF284" s="7">
        <f>SUMIFS(GQList,GIList,Table_ExternalData_1[[#This Row],[Item_key]],GDList,Table_ExternalData_1[[#Headers],[27]])</f>
        <v>0</v>
      </c>
      <c r="AG284" s="7">
        <f>SUMIFS(GQList,GIList,Table_ExternalData_1[[#This Row],[Item_key]],GDList,Table_ExternalData_1[[#Headers],[28]])</f>
        <v>0</v>
      </c>
      <c r="AH284" s="7">
        <f>SUMIFS(GQList,GIList,Table_ExternalData_1[[#This Row],[Item_key]],GDList,Table_ExternalData_1[[#Headers],[29]])</f>
        <v>0</v>
      </c>
      <c r="AI284" s="7">
        <f>SUMIFS(GQList,GIList,Table_ExternalData_1[[#This Row],[Item_key]],GDList,Table_ExternalData_1[[#Headers],[30]])</f>
        <v>2600</v>
      </c>
      <c r="AJ284" s="7">
        <f>SUMIFS(GQList,GIList,Table_ExternalData_1[[#This Row],[Item_key]],GDList,Table_ExternalData_1[[#Headers],[31]])</f>
        <v>0</v>
      </c>
      <c r="AK284" s="7">
        <f>SUM(Table_ExternalData_1[[#This Row],[1]:[31]])</f>
        <v>8600</v>
      </c>
    </row>
    <row r="285" spans="1:37" ht="24" hidden="1">
      <c r="A285" s="3" t="s">
        <v>980</v>
      </c>
      <c r="B285" s="3" t="s">
        <v>536</v>
      </c>
      <c r="C285" s="3" t="s">
        <v>674</v>
      </c>
      <c r="D285" s="3" t="s">
        <v>675</v>
      </c>
      <c r="E285" s="6" t="s">
        <v>1662</v>
      </c>
      <c r="F285" s="7">
        <f>SUMIFS(GQList,GIList,Table_ExternalData_1[[#This Row],[Item_key]],GDList,Table_ExternalData_1[[#Headers],[1]])</f>
        <v>0</v>
      </c>
      <c r="G285" s="7">
        <f>SUMIFS(GQList,GIList,Table_ExternalData_1[[#This Row],[Item_key]],GDList,Table_ExternalData_1[[#Headers],[2]])</f>
        <v>0</v>
      </c>
      <c r="H285" s="7">
        <f>SUMIFS(GQList,GIList,Table_ExternalData_1[[#This Row],[Item_key]],GDList,Table_ExternalData_1[[#Headers],[3]])</f>
        <v>0</v>
      </c>
      <c r="I285" s="7">
        <f>SUMIFS(GQList,GIList,Table_ExternalData_1[[#This Row],[Item_key]],GDList,Table_ExternalData_1[[#Headers],[4]])</f>
        <v>0</v>
      </c>
      <c r="J285" s="7">
        <f>SUMIFS(GQList,GIList,Table_ExternalData_1[[#This Row],[Item_key]],GDList,Table_ExternalData_1[[#Headers],[5]])</f>
        <v>0</v>
      </c>
      <c r="K285" s="7">
        <f>SUMIFS(GQList,GIList,Table_ExternalData_1[[#This Row],[Item_key]],GDList,Table_ExternalData_1[[#Headers],[6]])</f>
        <v>0</v>
      </c>
      <c r="L285" s="7">
        <f>SUMIFS(GQList,GIList,Table_ExternalData_1[[#This Row],[Item_key]],GDList,Table_ExternalData_1[[#Headers],[7]])</f>
        <v>0</v>
      </c>
      <c r="M285" s="7">
        <f>SUMIFS(GQList,GIList,Table_ExternalData_1[[#This Row],[Item_key]],GDList,Table_ExternalData_1[[#Headers],[8]])</f>
        <v>0</v>
      </c>
      <c r="N285" s="7">
        <f>SUMIFS(GQList,GIList,Table_ExternalData_1[[#This Row],[Item_key]],GDList,Table_ExternalData_1[[#Headers],[9]])</f>
        <v>0</v>
      </c>
      <c r="O285" s="7">
        <f>SUMIFS(GQList,GIList,Table_ExternalData_1[[#This Row],[Item_key]],GDList,Table_ExternalData_1[[#Headers],[10]])</f>
        <v>0</v>
      </c>
      <c r="P285" s="7">
        <f>SUMIFS(GQList,GIList,Table_ExternalData_1[[#This Row],[Item_key]],GDList,Table_ExternalData_1[[#Headers],[11]])</f>
        <v>0</v>
      </c>
      <c r="Q285" s="7">
        <f>SUMIFS(GQList,GIList,Table_ExternalData_1[[#This Row],[Item_key]],GDList,Table_ExternalData_1[[#Headers],[12]])</f>
        <v>0</v>
      </c>
      <c r="R285" s="7">
        <f>SUMIFS(GQList,GIList,Table_ExternalData_1[[#This Row],[Item_key]],GDList,Table_ExternalData_1[[#Headers],[13]])</f>
        <v>0</v>
      </c>
      <c r="S285" s="7">
        <f>SUMIFS(GQList,GIList,Table_ExternalData_1[[#This Row],[Item_key]],GDList,Table_ExternalData_1[[#Headers],[14]])</f>
        <v>0</v>
      </c>
      <c r="T285" s="7">
        <f>SUMIFS(GQList,GIList,Table_ExternalData_1[[#This Row],[Item_key]],GDList,Table_ExternalData_1[[#Headers],[15]])</f>
        <v>0</v>
      </c>
      <c r="U285" s="7">
        <f>SUMIFS(GQList,GIList,Table_ExternalData_1[[#This Row],[Item_key]],GDList,Table_ExternalData_1[[#Headers],[16]])</f>
        <v>0</v>
      </c>
      <c r="V285" s="7">
        <f>SUMIFS(GQList,GIList,Table_ExternalData_1[[#This Row],[Item_key]],GDList,Table_ExternalData_1[[#Headers],[17]])</f>
        <v>0</v>
      </c>
      <c r="W285" s="7">
        <f>SUMIFS(GQList,GIList,Table_ExternalData_1[[#This Row],[Item_key]],GDList,Table_ExternalData_1[[#Headers],[18]])</f>
        <v>0</v>
      </c>
      <c r="X285" s="7">
        <f>SUMIFS(GQList,GIList,Table_ExternalData_1[[#This Row],[Item_key]],GDList,Table_ExternalData_1[[#Headers],[19]])</f>
        <v>0</v>
      </c>
      <c r="Y285" s="7">
        <f>SUMIFS(GQList,GIList,Table_ExternalData_1[[#This Row],[Item_key]],GDList,Table_ExternalData_1[[#Headers],[20]])</f>
        <v>0</v>
      </c>
      <c r="Z285" s="7">
        <f>SUMIFS(GQList,GIList,Table_ExternalData_1[[#This Row],[Item_key]],GDList,Table_ExternalData_1[[#Headers],[21]])</f>
        <v>0</v>
      </c>
      <c r="AA285" s="7">
        <f>SUMIFS(GQList,GIList,Table_ExternalData_1[[#This Row],[Item_key]],GDList,Table_ExternalData_1[[#Headers],[22]])</f>
        <v>0</v>
      </c>
      <c r="AB285" s="7">
        <f>SUMIFS(GQList,GIList,Table_ExternalData_1[[#This Row],[Item_key]],GDList,Table_ExternalData_1[[#Headers],[23]])</f>
        <v>0</v>
      </c>
      <c r="AC285" s="7">
        <f>SUMIFS(GQList,GIList,Table_ExternalData_1[[#This Row],[Item_key]],GDList,Table_ExternalData_1[[#Headers],[24]])</f>
        <v>0</v>
      </c>
      <c r="AD285" s="7">
        <f>SUMIFS(GQList,GIList,Table_ExternalData_1[[#This Row],[Item_key]],GDList,Table_ExternalData_1[[#Headers],[25]])</f>
        <v>1000</v>
      </c>
      <c r="AE285" s="7">
        <f>SUMIFS(GQList,GIList,Table_ExternalData_1[[#This Row],[Item_key]],GDList,Table_ExternalData_1[[#Headers],[26]])</f>
        <v>0</v>
      </c>
      <c r="AF285" s="7">
        <f>SUMIFS(GQList,GIList,Table_ExternalData_1[[#This Row],[Item_key]],GDList,Table_ExternalData_1[[#Headers],[27]])</f>
        <v>0</v>
      </c>
      <c r="AG285" s="7">
        <f>SUMIFS(GQList,GIList,Table_ExternalData_1[[#This Row],[Item_key]],GDList,Table_ExternalData_1[[#Headers],[28]])</f>
        <v>0</v>
      </c>
      <c r="AH285" s="7">
        <f>SUMIFS(GQList,GIList,Table_ExternalData_1[[#This Row],[Item_key]],GDList,Table_ExternalData_1[[#Headers],[29]])</f>
        <v>0</v>
      </c>
      <c r="AI285" s="7">
        <f>SUMIFS(GQList,GIList,Table_ExternalData_1[[#This Row],[Item_key]],GDList,Table_ExternalData_1[[#Headers],[30]])</f>
        <v>0</v>
      </c>
      <c r="AJ285" s="7">
        <f>SUMIFS(GQList,GIList,Table_ExternalData_1[[#This Row],[Item_key]],GDList,Table_ExternalData_1[[#Headers],[31]])</f>
        <v>0</v>
      </c>
      <c r="AK285" s="7">
        <f>SUM(Table_ExternalData_1[[#This Row],[1]:[31]])</f>
        <v>1000</v>
      </c>
    </row>
    <row r="286" spans="1:37" ht="24" hidden="1">
      <c r="A286" s="3" t="s">
        <v>980</v>
      </c>
      <c r="B286" s="3" t="s">
        <v>537</v>
      </c>
      <c r="C286" s="3" t="s">
        <v>676</v>
      </c>
      <c r="D286" s="3" t="s">
        <v>677</v>
      </c>
      <c r="E286" s="6" t="s">
        <v>1662</v>
      </c>
      <c r="F286" s="7">
        <f>SUMIFS(GQList,GIList,Table_ExternalData_1[[#This Row],[Item_key]],GDList,Table_ExternalData_1[[#Headers],[1]])</f>
        <v>0</v>
      </c>
      <c r="G286" s="7">
        <f>SUMIFS(GQList,GIList,Table_ExternalData_1[[#This Row],[Item_key]],GDList,Table_ExternalData_1[[#Headers],[2]])</f>
        <v>0</v>
      </c>
      <c r="H286" s="7">
        <f>SUMIFS(GQList,GIList,Table_ExternalData_1[[#This Row],[Item_key]],GDList,Table_ExternalData_1[[#Headers],[3]])</f>
        <v>0</v>
      </c>
      <c r="I286" s="7">
        <f>SUMIFS(GQList,GIList,Table_ExternalData_1[[#This Row],[Item_key]],GDList,Table_ExternalData_1[[#Headers],[4]])</f>
        <v>0</v>
      </c>
      <c r="J286" s="7">
        <f>SUMIFS(GQList,GIList,Table_ExternalData_1[[#This Row],[Item_key]],GDList,Table_ExternalData_1[[#Headers],[5]])</f>
        <v>0</v>
      </c>
      <c r="K286" s="7">
        <f>SUMIFS(GQList,GIList,Table_ExternalData_1[[#This Row],[Item_key]],GDList,Table_ExternalData_1[[#Headers],[6]])</f>
        <v>0</v>
      </c>
      <c r="L286" s="7">
        <f>SUMIFS(GQList,GIList,Table_ExternalData_1[[#This Row],[Item_key]],GDList,Table_ExternalData_1[[#Headers],[7]])</f>
        <v>0</v>
      </c>
      <c r="M286" s="7">
        <f>SUMIFS(GQList,GIList,Table_ExternalData_1[[#This Row],[Item_key]],GDList,Table_ExternalData_1[[#Headers],[8]])</f>
        <v>0</v>
      </c>
      <c r="N286" s="7">
        <f>SUMIFS(GQList,GIList,Table_ExternalData_1[[#This Row],[Item_key]],GDList,Table_ExternalData_1[[#Headers],[9]])</f>
        <v>0</v>
      </c>
      <c r="O286" s="7">
        <f>SUMIFS(GQList,GIList,Table_ExternalData_1[[#This Row],[Item_key]],GDList,Table_ExternalData_1[[#Headers],[10]])</f>
        <v>0</v>
      </c>
      <c r="P286" s="7">
        <f>SUMIFS(GQList,GIList,Table_ExternalData_1[[#This Row],[Item_key]],GDList,Table_ExternalData_1[[#Headers],[11]])</f>
        <v>0</v>
      </c>
      <c r="Q286" s="7">
        <f>SUMIFS(GQList,GIList,Table_ExternalData_1[[#This Row],[Item_key]],GDList,Table_ExternalData_1[[#Headers],[12]])</f>
        <v>0</v>
      </c>
      <c r="R286" s="7">
        <f>SUMIFS(GQList,GIList,Table_ExternalData_1[[#This Row],[Item_key]],GDList,Table_ExternalData_1[[#Headers],[13]])</f>
        <v>0</v>
      </c>
      <c r="S286" s="7">
        <f>SUMIFS(GQList,GIList,Table_ExternalData_1[[#This Row],[Item_key]],GDList,Table_ExternalData_1[[#Headers],[14]])</f>
        <v>0</v>
      </c>
      <c r="T286" s="7">
        <f>SUMIFS(GQList,GIList,Table_ExternalData_1[[#This Row],[Item_key]],GDList,Table_ExternalData_1[[#Headers],[15]])</f>
        <v>0</v>
      </c>
      <c r="U286" s="7">
        <f>SUMIFS(GQList,GIList,Table_ExternalData_1[[#This Row],[Item_key]],GDList,Table_ExternalData_1[[#Headers],[16]])</f>
        <v>0</v>
      </c>
      <c r="V286" s="7">
        <f>SUMIFS(GQList,GIList,Table_ExternalData_1[[#This Row],[Item_key]],GDList,Table_ExternalData_1[[#Headers],[17]])</f>
        <v>0</v>
      </c>
      <c r="W286" s="7">
        <f>SUMIFS(GQList,GIList,Table_ExternalData_1[[#This Row],[Item_key]],GDList,Table_ExternalData_1[[#Headers],[18]])</f>
        <v>0</v>
      </c>
      <c r="X286" s="7">
        <f>SUMIFS(GQList,GIList,Table_ExternalData_1[[#This Row],[Item_key]],GDList,Table_ExternalData_1[[#Headers],[19]])</f>
        <v>0</v>
      </c>
      <c r="Y286" s="7">
        <f>SUMIFS(GQList,GIList,Table_ExternalData_1[[#This Row],[Item_key]],GDList,Table_ExternalData_1[[#Headers],[20]])</f>
        <v>0</v>
      </c>
      <c r="Z286" s="7">
        <f>SUMIFS(GQList,GIList,Table_ExternalData_1[[#This Row],[Item_key]],GDList,Table_ExternalData_1[[#Headers],[21]])</f>
        <v>0</v>
      </c>
      <c r="AA286" s="7">
        <f>SUMIFS(GQList,GIList,Table_ExternalData_1[[#This Row],[Item_key]],GDList,Table_ExternalData_1[[#Headers],[22]])</f>
        <v>0</v>
      </c>
      <c r="AB286" s="7">
        <f>SUMIFS(GQList,GIList,Table_ExternalData_1[[#This Row],[Item_key]],GDList,Table_ExternalData_1[[#Headers],[23]])</f>
        <v>0</v>
      </c>
      <c r="AC286" s="7">
        <f>SUMIFS(GQList,GIList,Table_ExternalData_1[[#This Row],[Item_key]],GDList,Table_ExternalData_1[[#Headers],[24]])</f>
        <v>0</v>
      </c>
      <c r="AD286" s="7">
        <f>SUMIFS(GQList,GIList,Table_ExternalData_1[[#This Row],[Item_key]],GDList,Table_ExternalData_1[[#Headers],[25]])</f>
        <v>1000</v>
      </c>
      <c r="AE286" s="7">
        <f>SUMIFS(GQList,GIList,Table_ExternalData_1[[#This Row],[Item_key]],GDList,Table_ExternalData_1[[#Headers],[26]])</f>
        <v>0</v>
      </c>
      <c r="AF286" s="7">
        <f>SUMIFS(GQList,GIList,Table_ExternalData_1[[#This Row],[Item_key]],GDList,Table_ExternalData_1[[#Headers],[27]])</f>
        <v>0</v>
      </c>
      <c r="AG286" s="7">
        <f>SUMIFS(GQList,GIList,Table_ExternalData_1[[#This Row],[Item_key]],GDList,Table_ExternalData_1[[#Headers],[28]])</f>
        <v>0</v>
      </c>
      <c r="AH286" s="7">
        <f>SUMIFS(GQList,GIList,Table_ExternalData_1[[#This Row],[Item_key]],GDList,Table_ExternalData_1[[#Headers],[29]])</f>
        <v>0</v>
      </c>
      <c r="AI286" s="7">
        <f>SUMIFS(GQList,GIList,Table_ExternalData_1[[#This Row],[Item_key]],GDList,Table_ExternalData_1[[#Headers],[30]])</f>
        <v>0</v>
      </c>
      <c r="AJ286" s="7">
        <f>SUMIFS(GQList,GIList,Table_ExternalData_1[[#This Row],[Item_key]],GDList,Table_ExternalData_1[[#Headers],[31]])</f>
        <v>0</v>
      </c>
      <c r="AK286" s="7">
        <f>SUM(Table_ExternalData_1[[#This Row],[1]:[31]])</f>
        <v>1000</v>
      </c>
    </row>
    <row r="287" spans="1:37" ht="24" hidden="1">
      <c r="A287" s="3" t="s">
        <v>981</v>
      </c>
      <c r="B287" s="3" t="s">
        <v>525</v>
      </c>
      <c r="C287" s="3" t="s">
        <v>982</v>
      </c>
      <c r="D287" s="3" t="s">
        <v>983</v>
      </c>
      <c r="E287" s="6" t="s">
        <v>1662</v>
      </c>
      <c r="F287" s="7">
        <f>SUMIFS(GQList,GIList,Table_ExternalData_1[[#This Row],[Item_key]],GDList,Table_ExternalData_1[[#Headers],[1]])</f>
        <v>0</v>
      </c>
      <c r="G287" s="7">
        <f>SUMIFS(GQList,GIList,Table_ExternalData_1[[#This Row],[Item_key]],GDList,Table_ExternalData_1[[#Headers],[2]])</f>
        <v>0</v>
      </c>
      <c r="H287" s="7">
        <f>SUMIFS(GQList,GIList,Table_ExternalData_1[[#This Row],[Item_key]],GDList,Table_ExternalData_1[[#Headers],[3]])</f>
        <v>0</v>
      </c>
      <c r="I287" s="7">
        <f>SUMIFS(GQList,GIList,Table_ExternalData_1[[#This Row],[Item_key]],GDList,Table_ExternalData_1[[#Headers],[4]])</f>
        <v>0</v>
      </c>
      <c r="J287" s="7">
        <f>SUMIFS(GQList,GIList,Table_ExternalData_1[[#This Row],[Item_key]],GDList,Table_ExternalData_1[[#Headers],[5]])</f>
        <v>0</v>
      </c>
      <c r="K287" s="7">
        <f>SUMIFS(GQList,GIList,Table_ExternalData_1[[#This Row],[Item_key]],GDList,Table_ExternalData_1[[#Headers],[6]])</f>
        <v>0</v>
      </c>
      <c r="L287" s="7">
        <f>SUMIFS(GQList,GIList,Table_ExternalData_1[[#This Row],[Item_key]],GDList,Table_ExternalData_1[[#Headers],[7]])</f>
        <v>0</v>
      </c>
      <c r="M287" s="7">
        <f>SUMIFS(GQList,GIList,Table_ExternalData_1[[#This Row],[Item_key]],GDList,Table_ExternalData_1[[#Headers],[8]])</f>
        <v>0</v>
      </c>
      <c r="N287" s="7">
        <f>SUMIFS(GQList,GIList,Table_ExternalData_1[[#This Row],[Item_key]],GDList,Table_ExternalData_1[[#Headers],[9]])</f>
        <v>0</v>
      </c>
      <c r="O287" s="7">
        <f>SUMIFS(GQList,GIList,Table_ExternalData_1[[#This Row],[Item_key]],GDList,Table_ExternalData_1[[#Headers],[10]])</f>
        <v>0</v>
      </c>
      <c r="P287" s="7">
        <f>SUMIFS(GQList,GIList,Table_ExternalData_1[[#This Row],[Item_key]],GDList,Table_ExternalData_1[[#Headers],[11]])</f>
        <v>0</v>
      </c>
      <c r="Q287" s="7">
        <f>SUMIFS(GQList,GIList,Table_ExternalData_1[[#This Row],[Item_key]],GDList,Table_ExternalData_1[[#Headers],[12]])</f>
        <v>0</v>
      </c>
      <c r="R287" s="7">
        <f>SUMIFS(GQList,GIList,Table_ExternalData_1[[#This Row],[Item_key]],GDList,Table_ExternalData_1[[#Headers],[13]])</f>
        <v>0</v>
      </c>
      <c r="S287" s="7">
        <f>SUMIFS(GQList,GIList,Table_ExternalData_1[[#This Row],[Item_key]],GDList,Table_ExternalData_1[[#Headers],[14]])</f>
        <v>0</v>
      </c>
      <c r="T287" s="7">
        <f>SUMIFS(GQList,GIList,Table_ExternalData_1[[#This Row],[Item_key]],GDList,Table_ExternalData_1[[#Headers],[15]])</f>
        <v>0</v>
      </c>
      <c r="U287" s="7">
        <f>SUMIFS(GQList,GIList,Table_ExternalData_1[[#This Row],[Item_key]],GDList,Table_ExternalData_1[[#Headers],[16]])</f>
        <v>0</v>
      </c>
      <c r="V287" s="7">
        <f>SUMIFS(GQList,GIList,Table_ExternalData_1[[#This Row],[Item_key]],GDList,Table_ExternalData_1[[#Headers],[17]])</f>
        <v>0</v>
      </c>
      <c r="W287" s="7">
        <f>SUMIFS(GQList,GIList,Table_ExternalData_1[[#This Row],[Item_key]],GDList,Table_ExternalData_1[[#Headers],[18]])</f>
        <v>0</v>
      </c>
      <c r="X287" s="7">
        <f>SUMIFS(GQList,GIList,Table_ExternalData_1[[#This Row],[Item_key]],GDList,Table_ExternalData_1[[#Headers],[19]])</f>
        <v>0</v>
      </c>
      <c r="Y287" s="7">
        <f>SUMIFS(GQList,GIList,Table_ExternalData_1[[#This Row],[Item_key]],GDList,Table_ExternalData_1[[#Headers],[20]])</f>
        <v>0</v>
      </c>
      <c r="Z287" s="7">
        <f>SUMIFS(GQList,GIList,Table_ExternalData_1[[#This Row],[Item_key]],GDList,Table_ExternalData_1[[#Headers],[21]])</f>
        <v>0</v>
      </c>
      <c r="AA287" s="7">
        <f>SUMIFS(GQList,GIList,Table_ExternalData_1[[#This Row],[Item_key]],GDList,Table_ExternalData_1[[#Headers],[22]])</f>
        <v>0</v>
      </c>
      <c r="AB287" s="7">
        <f>SUMIFS(GQList,GIList,Table_ExternalData_1[[#This Row],[Item_key]],GDList,Table_ExternalData_1[[#Headers],[23]])</f>
        <v>0</v>
      </c>
      <c r="AC287" s="7">
        <f>SUMIFS(GQList,GIList,Table_ExternalData_1[[#This Row],[Item_key]],GDList,Table_ExternalData_1[[#Headers],[24]])</f>
        <v>0</v>
      </c>
      <c r="AD287" s="7">
        <f>SUMIFS(GQList,GIList,Table_ExternalData_1[[#This Row],[Item_key]],GDList,Table_ExternalData_1[[#Headers],[25]])</f>
        <v>2000</v>
      </c>
      <c r="AE287" s="7">
        <f>SUMIFS(GQList,GIList,Table_ExternalData_1[[#This Row],[Item_key]],GDList,Table_ExternalData_1[[#Headers],[26]])</f>
        <v>0</v>
      </c>
      <c r="AF287" s="7">
        <f>SUMIFS(GQList,GIList,Table_ExternalData_1[[#This Row],[Item_key]],GDList,Table_ExternalData_1[[#Headers],[27]])</f>
        <v>0</v>
      </c>
      <c r="AG287" s="7">
        <f>SUMIFS(GQList,GIList,Table_ExternalData_1[[#This Row],[Item_key]],GDList,Table_ExternalData_1[[#Headers],[28]])</f>
        <v>0</v>
      </c>
      <c r="AH287" s="7">
        <f>SUMIFS(GQList,GIList,Table_ExternalData_1[[#This Row],[Item_key]],GDList,Table_ExternalData_1[[#Headers],[29]])</f>
        <v>0</v>
      </c>
      <c r="AI287" s="7">
        <f>SUMIFS(GQList,GIList,Table_ExternalData_1[[#This Row],[Item_key]],GDList,Table_ExternalData_1[[#Headers],[30]])</f>
        <v>0</v>
      </c>
      <c r="AJ287" s="7">
        <f>SUMIFS(GQList,GIList,Table_ExternalData_1[[#This Row],[Item_key]],GDList,Table_ExternalData_1[[#Headers],[31]])</f>
        <v>2000</v>
      </c>
      <c r="AK287" s="7">
        <f>SUM(Table_ExternalData_1[[#This Row],[1]:[31]])</f>
        <v>4000</v>
      </c>
    </row>
    <row r="288" spans="1:37" hidden="1">
      <c r="A288" s="3" t="s">
        <v>981</v>
      </c>
      <c r="B288" s="3" t="s">
        <v>1725</v>
      </c>
      <c r="C288" s="3" t="s">
        <v>1997</v>
      </c>
      <c r="D288" s="3" t="s">
        <v>1998</v>
      </c>
      <c r="E288" s="6" t="s">
        <v>1662</v>
      </c>
      <c r="F288" s="7">
        <f>SUMIFS(GQList,GIList,Table_ExternalData_1[[#This Row],[Item_key]],GDList,Table_ExternalData_1[[#Headers],[1]])</f>
        <v>0</v>
      </c>
      <c r="G288" s="7">
        <f>SUMIFS(GQList,GIList,Table_ExternalData_1[[#This Row],[Item_key]],GDList,Table_ExternalData_1[[#Headers],[2]])</f>
        <v>0</v>
      </c>
      <c r="H288" s="7">
        <f>SUMIFS(GQList,GIList,Table_ExternalData_1[[#This Row],[Item_key]],GDList,Table_ExternalData_1[[#Headers],[3]])</f>
        <v>0</v>
      </c>
      <c r="I288" s="7">
        <f>SUMIFS(GQList,GIList,Table_ExternalData_1[[#This Row],[Item_key]],GDList,Table_ExternalData_1[[#Headers],[4]])</f>
        <v>0</v>
      </c>
      <c r="J288" s="7">
        <f>SUMIFS(GQList,GIList,Table_ExternalData_1[[#This Row],[Item_key]],GDList,Table_ExternalData_1[[#Headers],[5]])</f>
        <v>0</v>
      </c>
      <c r="K288" s="7">
        <f>SUMIFS(GQList,GIList,Table_ExternalData_1[[#This Row],[Item_key]],GDList,Table_ExternalData_1[[#Headers],[6]])</f>
        <v>0</v>
      </c>
      <c r="L288" s="7">
        <f>SUMIFS(GQList,GIList,Table_ExternalData_1[[#This Row],[Item_key]],GDList,Table_ExternalData_1[[#Headers],[7]])</f>
        <v>0</v>
      </c>
      <c r="M288" s="7">
        <f>SUMIFS(GQList,GIList,Table_ExternalData_1[[#This Row],[Item_key]],GDList,Table_ExternalData_1[[#Headers],[8]])</f>
        <v>0</v>
      </c>
      <c r="N288" s="7">
        <f>SUMIFS(GQList,GIList,Table_ExternalData_1[[#This Row],[Item_key]],GDList,Table_ExternalData_1[[#Headers],[9]])</f>
        <v>0</v>
      </c>
      <c r="O288" s="7">
        <f>SUMIFS(GQList,GIList,Table_ExternalData_1[[#This Row],[Item_key]],GDList,Table_ExternalData_1[[#Headers],[10]])</f>
        <v>0</v>
      </c>
      <c r="P288" s="7">
        <f>SUMIFS(GQList,GIList,Table_ExternalData_1[[#This Row],[Item_key]],GDList,Table_ExternalData_1[[#Headers],[11]])</f>
        <v>0</v>
      </c>
      <c r="Q288" s="7">
        <f>SUMIFS(GQList,GIList,Table_ExternalData_1[[#This Row],[Item_key]],GDList,Table_ExternalData_1[[#Headers],[12]])</f>
        <v>0</v>
      </c>
      <c r="R288" s="7">
        <f>SUMIFS(GQList,GIList,Table_ExternalData_1[[#This Row],[Item_key]],GDList,Table_ExternalData_1[[#Headers],[13]])</f>
        <v>0</v>
      </c>
      <c r="S288" s="7">
        <f>SUMIFS(GQList,GIList,Table_ExternalData_1[[#This Row],[Item_key]],GDList,Table_ExternalData_1[[#Headers],[14]])</f>
        <v>0</v>
      </c>
      <c r="T288" s="7">
        <f>SUMIFS(GQList,GIList,Table_ExternalData_1[[#This Row],[Item_key]],GDList,Table_ExternalData_1[[#Headers],[15]])</f>
        <v>0</v>
      </c>
      <c r="U288" s="7">
        <f>SUMIFS(GQList,GIList,Table_ExternalData_1[[#This Row],[Item_key]],GDList,Table_ExternalData_1[[#Headers],[16]])</f>
        <v>0</v>
      </c>
      <c r="V288" s="7">
        <f>SUMIFS(GQList,GIList,Table_ExternalData_1[[#This Row],[Item_key]],GDList,Table_ExternalData_1[[#Headers],[17]])</f>
        <v>0</v>
      </c>
      <c r="W288" s="7">
        <f>SUMIFS(GQList,GIList,Table_ExternalData_1[[#This Row],[Item_key]],GDList,Table_ExternalData_1[[#Headers],[18]])</f>
        <v>0</v>
      </c>
      <c r="X288" s="7">
        <f>SUMIFS(GQList,GIList,Table_ExternalData_1[[#This Row],[Item_key]],GDList,Table_ExternalData_1[[#Headers],[19]])</f>
        <v>0</v>
      </c>
      <c r="Y288" s="7">
        <f>SUMIFS(GQList,GIList,Table_ExternalData_1[[#This Row],[Item_key]],GDList,Table_ExternalData_1[[#Headers],[20]])</f>
        <v>0</v>
      </c>
      <c r="Z288" s="7">
        <f>SUMIFS(GQList,GIList,Table_ExternalData_1[[#This Row],[Item_key]],GDList,Table_ExternalData_1[[#Headers],[21]])</f>
        <v>0</v>
      </c>
      <c r="AA288" s="7">
        <f>SUMIFS(GQList,GIList,Table_ExternalData_1[[#This Row],[Item_key]],GDList,Table_ExternalData_1[[#Headers],[22]])</f>
        <v>0</v>
      </c>
      <c r="AB288" s="7">
        <f>SUMIFS(GQList,GIList,Table_ExternalData_1[[#This Row],[Item_key]],GDList,Table_ExternalData_1[[#Headers],[23]])</f>
        <v>0</v>
      </c>
      <c r="AC288" s="7">
        <f>SUMIFS(GQList,GIList,Table_ExternalData_1[[#This Row],[Item_key]],GDList,Table_ExternalData_1[[#Headers],[24]])</f>
        <v>0</v>
      </c>
      <c r="AD288" s="7">
        <f>SUMIFS(GQList,GIList,Table_ExternalData_1[[#This Row],[Item_key]],GDList,Table_ExternalData_1[[#Headers],[25]])</f>
        <v>0</v>
      </c>
      <c r="AE288" s="7">
        <f>SUMIFS(GQList,GIList,Table_ExternalData_1[[#This Row],[Item_key]],GDList,Table_ExternalData_1[[#Headers],[26]])</f>
        <v>0</v>
      </c>
      <c r="AF288" s="7">
        <f>SUMIFS(GQList,GIList,Table_ExternalData_1[[#This Row],[Item_key]],GDList,Table_ExternalData_1[[#Headers],[27]])</f>
        <v>0</v>
      </c>
      <c r="AG288" s="7">
        <f>SUMIFS(GQList,GIList,Table_ExternalData_1[[#This Row],[Item_key]],GDList,Table_ExternalData_1[[#Headers],[28]])</f>
        <v>0</v>
      </c>
      <c r="AH288" s="7">
        <f>SUMIFS(GQList,GIList,Table_ExternalData_1[[#This Row],[Item_key]],GDList,Table_ExternalData_1[[#Headers],[29]])</f>
        <v>0</v>
      </c>
      <c r="AI288" s="7">
        <f>SUMIFS(GQList,GIList,Table_ExternalData_1[[#This Row],[Item_key]],GDList,Table_ExternalData_1[[#Headers],[30]])</f>
        <v>0</v>
      </c>
      <c r="AJ288" s="7">
        <f>SUMIFS(GQList,GIList,Table_ExternalData_1[[#This Row],[Item_key]],GDList,Table_ExternalData_1[[#Headers],[31]])</f>
        <v>1600</v>
      </c>
      <c r="AK288" s="7">
        <f>SUM(Table_ExternalData_1[[#This Row],[1]:[31]])</f>
        <v>1600</v>
      </c>
    </row>
    <row r="289" spans="1:37" ht="24" hidden="1">
      <c r="A289" s="3" t="s">
        <v>984</v>
      </c>
      <c r="B289" s="3" t="s">
        <v>292</v>
      </c>
      <c r="C289" s="3" t="s">
        <v>993</v>
      </c>
      <c r="D289" s="3" t="s">
        <v>994</v>
      </c>
      <c r="E289" s="6" t="s">
        <v>1662</v>
      </c>
      <c r="F289" s="7">
        <f>SUMIFS(GQList,GIList,Table_ExternalData_1[[#This Row],[Item_key]],GDList,Table_ExternalData_1[[#Headers],[1]])</f>
        <v>0</v>
      </c>
      <c r="G289" s="7">
        <f>SUMIFS(GQList,GIList,Table_ExternalData_1[[#This Row],[Item_key]],GDList,Table_ExternalData_1[[#Headers],[2]])</f>
        <v>0</v>
      </c>
      <c r="H289" s="7">
        <f>SUMIFS(GQList,GIList,Table_ExternalData_1[[#This Row],[Item_key]],GDList,Table_ExternalData_1[[#Headers],[3]])</f>
        <v>0</v>
      </c>
      <c r="I289" s="7">
        <f>SUMIFS(GQList,GIList,Table_ExternalData_1[[#This Row],[Item_key]],GDList,Table_ExternalData_1[[#Headers],[4]])</f>
        <v>0</v>
      </c>
      <c r="J289" s="7">
        <f>SUMIFS(GQList,GIList,Table_ExternalData_1[[#This Row],[Item_key]],GDList,Table_ExternalData_1[[#Headers],[5]])</f>
        <v>0</v>
      </c>
      <c r="K289" s="7">
        <f>SUMIFS(GQList,GIList,Table_ExternalData_1[[#This Row],[Item_key]],GDList,Table_ExternalData_1[[#Headers],[6]])</f>
        <v>0</v>
      </c>
      <c r="L289" s="7">
        <f>SUMIFS(GQList,GIList,Table_ExternalData_1[[#This Row],[Item_key]],GDList,Table_ExternalData_1[[#Headers],[7]])</f>
        <v>0</v>
      </c>
      <c r="M289" s="7">
        <f>SUMIFS(GQList,GIList,Table_ExternalData_1[[#This Row],[Item_key]],GDList,Table_ExternalData_1[[#Headers],[8]])</f>
        <v>0</v>
      </c>
      <c r="N289" s="7">
        <f>SUMIFS(GQList,GIList,Table_ExternalData_1[[#This Row],[Item_key]],GDList,Table_ExternalData_1[[#Headers],[9]])</f>
        <v>0</v>
      </c>
      <c r="O289" s="7">
        <f>SUMIFS(GQList,GIList,Table_ExternalData_1[[#This Row],[Item_key]],GDList,Table_ExternalData_1[[#Headers],[10]])</f>
        <v>800</v>
      </c>
      <c r="P289" s="7">
        <f>SUMIFS(GQList,GIList,Table_ExternalData_1[[#This Row],[Item_key]],GDList,Table_ExternalData_1[[#Headers],[11]])</f>
        <v>0</v>
      </c>
      <c r="Q289" s="7">
        <f>SUMIFS(GQList,GIList,Table_ExternalData_1[[#This Row],[Item_key]],GDList,Table_ExternalData_1[[#Headers],[12]])</f>
        <v>0</v>
      </c>
      <c r="R289" s="7">
        <f>SUMIFS(GQList,GIList,Table_ExternalData_1[[#This Row],[Item_key]],GDList,Table_ExternalData_1[[#Headers],[13]])</f>
        <v>0</v>
      </c>
      <c r="S289" s="7">
        <f>SUMIFS(GQList,GIList,Table_ExternalData_1[[#This Row],[Item_key]],GDList,Table_ExternalData_1[[#Headers],[14]])</f>
        <v>0</v>
      </c>
      <c r="T289" s="7">
        <f>SUMIFS(GQList,GIList,Table_ExternalData_1[[#This Row],[Item_key]],GDList,Table_ExternalData_1[[#Headers],[15]])</f>
        <v>0</v>
      </c>
      <c r="U289" s="7">
        <f>SUMIFS(GQList,GIList,Table_ExternalData_1[[#This Row],[Item_key]],GDList,Table_ExternalData_1[[#Headers],[16]])</f>
        <v>0</v>
      </c>
      <c r="V289" s="7">
        <f>SUMIFS(GQList,GIList,Table_ExternalData_1[[#This Row],[Item_key]],GDList,Table_ExternalData_1[[#Headers],[17]])</f>
        <v>0</v>
      </c>
      <c r="W289" s="7">
        <f>SUMIFS(GQList,GIList,Table_ExternalData_1[[#This Row],[Item_key]],GDList,Table_ExternalData_1[[#Headers],[18]])</f>
        <v>700</v>
      </c>
      <c r="X289" s="7">
        <f>SUMIFS(GQList,GIList,Table_ExternalData_1[[#This Row],[Item_key]],GDList,Table_ExternalData_1[[#Headers],[19]])</f>
        <v>0</v>
      </c>
      <c r="Y289" s="7">
        <f>SUMIFS(GQList,GIList,Table_ExternalData_1[[#This Row],[Item_key]],GDList,Table_ExternalData_1[[#Headers],[20]])</f>
        <v>0</v>
      </c>
      <c r="Z289" s="7">
        <f>SUMIFS(GQList,GIList,Table_ExternalData_1[[#This Row],[Item_key]],GDList,Table_ExternalData_1[[#Headers],[21]])</f>
        <v>0</v>
      </c>
      <c r="AA289" s="7">
        <f>SUMIFS(GQList,GIList,Table_ExternalData_1[[#This Row],[Item_key]],GDList,Table_ExternalData_1[[#Headers],[22]])</f>
        <v>0</v>
      </c>
      <c r="AB289" s="7">
        <f>SUMIFS(GQList,GIList,Table_ExternalData_1[[#This Row],[Item_key]],GDList,Table_ExternalData_1[[#Headers],[23]])</f>
        <v>0</v>
      </c>
      <c r="AC289" s="7">
        <f>SUMIFS(GQList,GIList,Table_ExternalData_1[[#This Row],[Item_key]],GDList,Table_ExternalData_1[[#Headers],[24]])</f>
        <v>0</v>
      </c>
      <c r="AD289" s="7">
        <f>SUMIFS(GQList,GIList,Table_ExternalData_1[[#This Row],[Item_key]],GDList,Table_ExternalData_1[[#Headers],[25]])</f>
        <v>0</v>
      </c>
      <c r="AE289" s="7">
        <f>SUMIFS(GQList,GIList,Table_ExternalData_1[[#This Row],[Item_key]],GDList,Table_ExternalData_1[[#Headers],[26]])</f>
        <v>0</v>
      </c>
      <c r="AF289" s="7">
        <f>SUMIFS(GQList,GIList,Table_ExternalData_1[[#This Row],[Item_key]],GDList,Table_ExternalData_1[[#Headers],[27]])</f>
        <v>0</v>
      </c>
      <c r="AG289" s="7">
        <f>SUMIFS(GQList,GIList,Table_ExternalData_1[[#This Row],[Item_key]],GDList,Table_ExternalData_1[[#Headers],[28]])</f>
        <v>900</v>
      </c>
      <c r="AH289" s="7">
        <f>SUMIFS(GQList,GIList,Table_ExternalData_1[[#This Row],[Item_key]],GDList,Table_ExternalData_1[[#Headers],[29]])</f>
        <v>0</v>
      </c>
      <c r="AI289" s="7">
        <f>SUMIFS(GQList,GIList,Table_ExternalData_1[[#This Row],[Item_key]],GDList,Table_ExternalData_1[[#Headers],[30]])</f>
        <v>0</v>
      </c>
      <c r="AJ289" s="7">
        <f>SUMIFS(GQList,GIList,Table_ExternalData_1[[#This Row],[Item_key]],GDList,Table_ExternalData_1[[#Headers],[31]])</f>
        <v>600</v>
      </c>
      <c r="AK289" s="7">
        <f>SUM(Table_ExternalData_1[[#This Row],[1]:[31]])</f>
        <v>3000</v>
      </c>
    </row>
    <row r="290" spans="1:37" ht="24" hidden="1">
      <c r="A290" s="3" t="s">
        <v>984</v>
      </c>
      <c r="B290" s="3" t="s">
        <v>293</v>
      </c>
      <c r="C290" s="3" t="s">
        <v>995</v>
      </c>
      <c r="D290" s="3" t="s">
        <v>996</v>
      </c>
      <c r="E290" s="6" t="s">
        <v>1662</v>
      </c>
      <c r="F290" s="7">
        <f>SUMIFS(GQList,GIList,Table_ExternalData_1[[#This Row],[Item_key]],GDList,Table_ExternalData_1[[#Headers],[1]])</f>
        <v>0</v>
      </c>
      <c r="G290" s="7">
        <f>SUMIFS(GQList,GIList,Table_ExternalData_1[[#This Row],[Item_key]],GDList,Table_ExternalData_1[[#Headers],[2]])</f>
        <v>0</v>
      </c>
      <c r="H290" s="7">
        <f>SUMIFS(GQList,GIList,Table_ExternalData_1[[#This Row],[Item_key]],GDList,Table_ExternalData_1[[#Headers],[3]])</f>
        <v>0</v>
      </c>
      <c r="I290" s="7">
        <f>SUMIFS(GQList,GIList,Table_ExternalData_1[[#This Row],[Item_key]],GDList,Table_ExternalData_1[[#Headers],[4]])</f>
        <v>0</v>
      </c>
      <c r="J290" s="7">
        <f>SUMIFS(GQList,GIList,Table_ExternalData_1[[#This Row],[Item_key]],GDList,Table_ExternalData_1[[#Headers],[5]])</f>
        <v>0</v>
      </c>
      <c r="K290" s="7">
        <f>SUMIFS(GQList,GIList,Table_ExternalData_1[[#This Row],[Item_key]],GDList,Table_ExternalData_1[[#Headers],[6]])</f>
        <v>0</v>
      </c>
      <c r="L290" s="7">
        <f>SUMIFS(GQList,GIList,Table_ExternalData_1[[#This Row],[Item_key]],GDList,Table_ExternalData_1[[#Headers],[7]])</f>
        <v>0</v>
      </c>
      <c r="M290" s="7">
        <f>SUMIFS(GQList,GIList,Table_ExternalData_1[[#This Row],[Item_key]],GDList,Table_ExternalData_1[[#Headers],[8]])</f>
        <v>0</v>
      </c>
      <c r="N290" s="7">
        <f>SUMIFS(GQList,GIList,Table_ExternalData_1[[#This Row],[Item_key]],GDList,Table_ExternalData_1[[#Headers],[9]])</f>
        <v>0</v>
      </c>
      <c r="O290" s="7">
        <f>SUMIFS(GQList,GIList,Table_ExternalData_1[[#This Row],[Item_key]],GDList,Table_ExternalData_1[[#Headers],[10]])</f>
        <v>800</v>
      </c>
      <c r="P290" s="7">
        <f>SUMIFS(GQList,GIList,Table_ExternalData_1[[#This Row],[Item_key]],GDList,Table_ExternalData_1[[#Headers],[11]])</f>
        <v>0</v>
      </c>
      <c r="Q290" s="7">
        <f>SUMIFS(GQList,GIList,Table_ExternalData_1[[#This Row],[Item_key]],GDList,Table_ExternalData_1[[#Headers],[12]])</f>
        <v>0</v>
      </c>
      <c r="R290" s="7">
        <f>SUMIFS(GQList,GIList,Table_ExternalData_1[[#This Row],[Item_key]],GDList,Table_ExternalData_1[[#Headers],[13]])</f>
        <v>0</v>
      </c>
      <c r="S290" s="7">
        <f>SUMIFS(GQList,GIList,Table_ExternalData_1[[#This Row],[Item_key]],GDList,Table_ExternalData_1[[#Headers],[14]])</f>
        <v>0</v>
      </c>
      <c r="T290" s="7">
        <f>SUMIFS(GQList,GIList,Table_ExternalData_1[[#This Row],[Item_key]],GDList,Table_ExternalData_1[[#Headers],[15]])</f>
        <v>0</v>
      </c>
      <c r="U290" s="7">
        <f>SUMIFS(GQList,GIList,Table_ExternalData_1[[#This Row],[Item_key]],GDList,Table_ExternalData_1[[#Headers],[16]])</f>
        <v>0</v>
      </c>
      <c r="V290" s="7">
        <f>SUMIFS(GQList,GIList,Table_ExternalData_1[[#This Row],[Item_key]],GDList,Table_ExternalData_1[[#Headers],[17]])</f>
        <v>0</v>
      </c>
      <c r="W290" s="7">
        <f>SUMIFS(GQList,GIList,Table_ExternalData_1[[#This Row],[Item_key]],GDList,Table_ExternalData_1[[#Headers],[18]])</f>
        <v>700</v>
      </c>
      <c r="X290" s="7">
        <f>SUMIFS(GQList,GIList,Table_ExternalData_1[[#This Row],[Item_key]],GDList,Table_ExternalData_1[[#Headers],[19]])</f>
        <v>0</v>
      </c>
      <c r="Y290" s="7">
        <f>SUMIFS(GQList,GIList,Table_ExternalData_1[[#This Row],[Item_key]],GDList,Table_ExternalData_1[[#Headers],[20]])</f>
        <v>0</v>
      </c>
      <c r="Z290" s="7">
        <f>SUMIFS(GQList,GIList,Table_ExternalData_1[[#This Row],[Item_key]],GDList,Table_ExternalData_1[[#Headers],[21]])</f>
        <v>0</v>
      </c>
      <c r="AA290" s="7">
        <f>SUMIFS(GQList,GIList,Table_ExternalData_1[[#This Row],[Item_key]],GDList,Table_ExternalData_1[[#Headers],[22]])</f>
        <v>0</v>
      </c>
      <c r="AB290" s="7">
        <f>SUMIFS(GQList,GIList,Table_ExternalData_1[[#This Row],[Item_key]],GDList,Table_ExternalData_1[[#Headers],[23]])</f>
        <v>0</v>
      </c>
      <c r="AC290" s="7">
        <f>SUMIFS(GQList,GIList,Table_ExternalData_1[[#This Row],[Item_key]],GDList,Table_ExternalData_1[[#Headers],[24]])</f>
        <v>0</v>
      </c>
      <c r="AD290" s="7">
        <f>SUMIFS(GQList,GIList,Table_ExternalData_1[[#This Row],[Item_key]],GDList,Table_ExternalData_1[[#Headers],[25]])</f>
        <v>0</v>
      </c>
      <c r="AE290" s="7">
        <f>SUMIFS(GQList,GIList,Table_ExternalData_1[[#This Row],[Item_key]],GDList,Table_ExternalData_1[[#Headers],[26]])</f>
        <v>0</v>
      </c>
      <c r="AF290" s="7">
        <f>SUMIFS(GQList,GIList,Table_ExternalData_1[[#This Row],[Item_key]],GDList,Table_ExternalData_1[[#Headers],[27]])</f>
        <v>0</v>
      </c>
      <c r="AG290" s="7">
        <f>SUMIFS(GQList,GIList,Table_ExternalData_1[[#This Row],[Item_key]],GDList,Table_ExternalData_1[[#Headers],[28]])</f>
        <v>900</v>
      </c>
      <c r="AH290" s="7">
        <f>SUMIFS(GQList,GIList,Table_ExternalData_1[[#This Row],[Item_key]],GDList,Table_ExternalData_1[[#Headers],[29]])</f>
        <v>0</v>
      </c>
      <c r="AI290" s="7">
        <f>SUMIFS(GQList,GIList,Table_ExternalData_1[[#This Row],[Item_key]],GDList,Table_ExternalData_1[[#Headers],[30]])</f>
        <v>0</v>
      </c>
      <c r="AJ290" s="7">
        <f>SUMIFS(GQList,GIList,Table_ExternalData_1[[#This Row],[Item_key]],GDList,Table_ExternalData_1[[#Headers],[31]])</f>
        <v>600</v>
      </c>
      <c r="AK290" s="7">
        <f>SUM(Table_ExternalData_1[[#This Row],[1]:[31]])</f>
        <v>3000</v>
      </c>
    </row>
    <row r="291" spans="1:37" ht="24" hidden="1">
      <c r="A291" s="3" t="s">
        <v>984</v>
      </c>
      <c r="B291" s="3" t="s">
        <v>294</v>
      </c>
      <c r="C291" s="3" t="s">
        <v>997</v>
      </c>
      <c r="D291" s="3" t="s">
        <v>998</v>
      </c>
      <c r="E291" s="6" t="s">
        <v>1662</v>
      </c>
      <c r="F291" s="7">
        <f>SUMIFS(GQList,GIList,Table_ExternalData_1[[#This Row],[Item_key]],GDList,Table_ExternalData_1[[#Headers],[1]])</f>
        <v>0</v>
      </c>
      <c r="G291" s="7">
        <f>SUMIFS(GQList,GIList,Table_ExternalData_1[[#This Row],[Item_key]],GDList,Table_ExternalData_1[[#Headers],[2]])</f>
        <v>0</v>
      </c>
      <c r="H291" s="7">
        <f>SUMIFS(GQList,GIList,Table_ExternalData_1[[#This Row],[Item_key]],GDList,Table_ExternalData_1[[#Headers],[3]])</f>
        <v>0</v>
      </c>
      <c r="I291" s="7">
        <f>SUMIFS(GQList,GIList,Table_ExternalData_1[[#This Row],[Item_key]],GDList,Table_ExternalData_1[[#Headers],[4]])</f>
        <v>0</v>
      </c>
      <c r="J291" s="7">
        <f>SUMIFS(GQList,GIList,Table_ExternalData_1[[#This Row],[Item_key]],GDList,Table_ExternalData_1[[#Headers],[5]])</f>
        <v>0</v>
      </c>
      <c r="K291" s="7">
        <f>SUMIFS(GQList,GIList,Table_ExternalData_1[[#This Row],[Item_key]],GDList,Table_ExternalData_1[[#Headers],[6]])</f>
        <v>0</v>
      </c>
      <c r="L291" s="7">
        <f>SUMIFS(GQList,GIList,Table_ExternalData_1[[#This Row],[Item_key]],GDList,Table_ExternalData_1[[#Headers],[7]])</f>
        <v>0</v>
      </c>
      <c r="M291" s="7">
        <f>SUMIFS(GQList,GIList,Table_ExternalData_1[[#This Row],[Item_key]],GDList,Table_ExternalData_1[[#Headers],[8]])</f>
        <v>0</v>
      </c>
      <c r="N291" s="7">
        <f>SUMIFS(GQList,GIList,Table_ExternalData_1[[#This Row],[Item_key]],GDList,Table_ExternalData_1[[#Headers],[9]])</f>
        <v>0</v>
      </c>
      <c r="O291" s="7">
        <f>SUMIFS(GQList,GIList,Table_ExternalData_1[[#This Row],[Item_key]],GDList,Table_ExternalData_1[[#Headers],[10]])</f>
        <v>800</v>
      </c>
      <c r="P291" s="7">
        <f>SUMIFS(GQList,GIList,Table_ExternalData_1[[#This Row],[Item_key]],GDList,Table_ExternalData_1[[#Headers],[11]])</f>
        <v>0</v>
      </c>
      <c r="Q291" s="7">
        <f>SUMIFS(GQList,GIList,Table_ExternalData_1[[#This Row],[Item_key]],GDList,Table_ExternalData_1[[#Headers],[12]])</f>
        <v>0</v>
      </c>
      <c r="R291" s="7">
        <f>SUMIFS(GQList,GIList,Table_ExternalData_1[[#This Row],[Item_key]],GDList,Table_ExternalData_1[[#Headers],[13]])</f>
        <v>0</v>
      </c>
      <c r="S291" s="7">
        <f>SUMIFS(GQList,GIList,Table_ExternalData_1[[#This Row],[Item_key]],GDList,Table_ExternalData_1[[#Headers],[14]])</f>
        <v>0</v>
      </c>
      <c r="T291" s="7">
        <f>SUMIFS(GQList,GIList,Table_ExternalData_1[[#This Row],[Item_key]],GDList,Table_ExternalData_1[[#Headers],[15]])</f>
        <v>0</v>
      </c>
      <c r="U291" s="7">
        <f>SUMIFS(GQList,GIList,Table_ExternalData_1[[#This Row],[Item_key]],GDList,Table_ExternalData_1[[#Headers],[16]])</f>
        <v>0</v>
      </c>
      <c r="V291" s="7">
        <f>SUMIFS(GQList,GIList,Table_ExternalData_1[[#This Row],[Item_key]],GDList,Table_ExternalData_1[[#Headers],[17]])</f>
        <v>0</v>
      </c>
      <c r="W291" s="7">
        <f>SUMIFS(GQList,GIList,Table_ExternalData_1[[#This Row],[Item_key]],GDList,Table_ExternalData_1[[#Headers],[18]])</f>
        <v>700</v>
      </c>
      <c r="X291" s="7">
        <f>SUMIFS(GQList,GIList,Table_ExternalData_1[[#This Row],[Item_key]],GDList,Table_ExternalData_1[[#Headers],[19]])</f>
        <v>0</v>
      </c>
      <c r="Y291" s="7">
        <f>SUMIFS(GQList,GIList,Table_ExternalData_1[[#This Row],[Item_key]],GDList,Table_ExternalData_1[[#Headers],[20]])</f>
        <v>0</v>
      </c>
      <c r="Z291" s="7">
        <f>SUMIFS(GQList,GIList,Table_ExternalData_1[[#This Row],[Item_key]],GDList,Table_ExternalData_1[[#Headers],[21]])</f>
        <v>0</v>
      </c>
      <c r="AA291" s="7">
        <f>SUMIFS(GQList,GIList,Table_ExternalData_1[[#This Row],[Item_key]],GDList,Table_ExternalData_1[[#Headers],[22]])</f>
        <v>0</v>
      </c>
      <c r="AB291" s="7">
        <f>SUMIFS(GQList,GIList,Table_ExternalData_1[[#This Row],[Item_key]],GDList,Table_ExternalData_1[[#Headers],[23]])</f>
        <v>0</v>
      </c>
      <c r="AC291" s="7">
        <f>SUMIFS(GQList,GIList,Table_ExternalData_1[[#This Row],[Item_key]],GDList,Table_ExternalData_1[[#Headers],[24]])</f>
        <v>0</v>
      </c>
      <c r="AD291" s="7">
        <f>SUMIFS(GQList,GIList,Table_ExternalData_1[[#This Row],[Item_key]],GDList,Table_ExternalData_1[[#Headers],[25]])</f>
        <v>0</v>
      </c>
      <c r="AE291" s="7">
        <f>SUMIFS(GQList,GIList,Table_ExternalData_1[[#This Row],[Item_key]],GDList,Table_ExternalData_1[[#Headers],[26]])</f>
        <v>0</v>
      </c>
      <c r="AF291" s="7">
        <f>SUMIFS(GQList,GIList,Table_ExternalData_1[[#This Row],[Item_key]],GDList,Table_ExternalData_1[[#Headers],[27]])</f>
        <v>0</v>
      </c>
      <c r="AG291" s="7">
        <f>SUMIFS(GQList,GIList,Table_ExternalData_1[[#This Row],[Item_key]],GDList,Table_ExternalData_1[[#Headers],[28]])</f>
        <v>900</v>
      </c>
      <c r="AH291" s="7">
        <f>SUMIFS(GQList,GIList,Table_ExternalData_1[[#This Row],[Item_key]],GDList,Table_ExternalData_1[[#Headers],[29]])</f>
        <v>0</v>
      </c>
      <c r="AI291" s="7">
        <f>SUMIFS(GQList,GIList,Table_ExternalData_1[[#This Row],[Item_key]],GDList,Table_ExternalData_1[[#Headers],[30]])</f>
        <v>0</v>
      </c>
      <c r="AJ291" s="7">
        <f>SUMIFS(GQList,GIList,Table_ExternalData_1[[#This Row],[Item_key]],GDList,Table_ExternalData_1[[#Headers],[31]])</f>
        <v>600</v>
      </c>
      <c r="AK291" s="7">
        <f>SUM(Table_ExternalData_1[[#This Row],[1]:[31]])</f>
        <v>3000</v>
      </c>
    </row>
    <row r="292" spans="1:37" ht="24" hidden="1">
      <c r="A292" s="3" t="s">
        <v>984</v>
      </c>
      <c r="B292" s="3" t="s">
        <v>295</v>
      </c>
      <c r="C292" s="3" t="s">
        <v>999</v>
      </c>
      <c r="D292" s="3" t="s">
        <v>1000</v>
      </c>
      <c r="E292" s="6" t="s">
        <v>1662</v>
      </c>
      <c r="F292" s="7">
        <f>SUMIFS(GQList,GIList,Table_ExternalData_1[[#This Row],[Item_key]],GDList,Table_ExternalData_1[[#Headers],[1]])</f>
        <v>0</v>
      </c>
      <c r="G292" s="7">
        <f>SUMIFS(GQList,GIList,Table_ExternalData_1[[#This Row],[Item_key]],GDList,Table_ExternalData_1[[#Headers],[2]])</f>
        <v>0</v>
      </c>
      <c r="H292" s="7">
        <f>SUMIFS(GQList,GIList,Table_ExternalData_1[[#This Row],[Item_key]],GDList,Table_ExternalData_1[[#Headers],[3]])</f>
        <v>0</v>
      </c>
      <c r="I292" s="7">
        <f>SUMIFS(GQList,GIList,Table_ExternalData_1[[#This Row],[Item_key]],GDList,Table_ExternalData_1[[#Headers],[4]])</f>
        <v>0</v>
      </c>
      <c r="J292" s="7">
        <f>SUMIFS(GQList,GIList,Table_ExternalData_1[[#This Row],[Item_key]],GDList,Table_ExternalData_1[[#Headers],[5]])</f>
        <v>0</v>
      </c>
      <c r="K292" s="7">
        <f>SUMIFS(GQList,GIList,Table_ExternalData_1[[#This Row],[Item_key]],GDList,Table_ExternalData_1[[#Headers],[6]])</f>
        <v>0</v>
      </c>
      <c r="L292" s="7">
        <f>SUMIFS(GQList,GIList,Table_ExternalData_1[[#This Row],[Item_key]],GDList,Table_ExternalData_1[[#Headers],[7]])</f>
        <v>0</v>
      </c>
      <c r="M292" s="7">
        <f>SUMIFS(GQList,GIList,Table_ExternalData_1[[#This Row],[Item_key]],GDList,Table_ExternalData_1[[#Headers],[8]])</f>
        <v>0</v>
      </c>
      <c r="N292" s="7">
        <f>SUMIFS(GQList,GIList,Table_ExternalData_1[[#This Row],[Item_key]],GDList,Table_ExternalData_1[[#Headers],[9]])</f>
        <v>0</v>
      </c>
      <c r="O292" s="7">
        <f>SUMIFS(GQList,GIList,Table_ExternalData_1[[#This Row],[Item_key]],GDList,Table_ExternalData_1[[#Headers],[10]])</f>
        <v>800</v>
      </c>
      <c r="P292" s="7">
        <f>SUMIFS(GQList,GIList,Table_ExternalData_1[[#This Row],[Item_key]],GDList,Table_ExternalData_1[[#Headers],[11]])</f>
        <v>0</v>
      </c>
      <c r="Q292" s="7">
        <f>SUMIFS(GQList,GIList,Table_ExternalData_1[[#This Row],[Item_key]],GDList,Table_ExternalData_1[[#Headers],[12]])</f>
        <v>0</v>
      </c>
      <c r="R292" s="7">
        <f>SUMIFS(GQList,GIList,Table_ExternalData_1[[#This Row],[Item_key]],GDList,Table_ExternalData_1[[#Headers],[13]])</f>
        <v>0</v>
      </c>
      <c r="S292" s="7">
        <f>SUMIFS(GQList,GIList,Table_ExternalData_1[[#This Row],[Item_key]],GDList,Table_ExternalData_1[[#Headers],[14]])</f>
        <v>0</v>
      </c>
      <c r="T292" s="7">
        <f>SUMIFS(GQList,GIList,Table_ExternalData_1[[#This Row],[Item_key]],GDList,Table_ExternalData_1[[#Headers],[15]])</f>
        <v>0</v>
      </c>
      <c r="U292" s="7">
        <f>SUMIFS(GQList,GIList,Table_ExternalData_1[[#This Row],[Item_key]],GDList,Table_ExternalData_1[[#Headers],[16]])</f>
        <v>0</v>
      </c>
      <c r="V292" s="7">
        <f>SUMIFS(GQList,GIList,Table_ExternalData_1[[#This Row],[Item_key]],GDList,Table_ExternalData_1[[#Headers],[17]])</f>
        <v>0</v>
      </c>
      <c r="W292" s="7">
        <f>SUMIFS(GQList,GIList,Table_ExternalData_1[[#This Row],[Item_key]],GDList,Table_ExternalData_1[[#Headers],[18]])</f>
        <v>700</v>
      </c>
      <c r="X292" s="7">
        <f>SUMIFS(GQList,GIList,Table_ExternalData_1[[#This Row],[Item_key]],GDList,Table_ExternalData_1[[#Headers],[19]])</f>
        <v>0</v>
      </c>
      <c r="Y292" s="7">
        <f>SUMIFS(GQList,GIList,Table_ExternalData_1[[#This Row],[Item_key]],GDList,Table_ExternalData_1[[#Headers],[20]])</f>
        <v>0</v>
      </c>
      <c r="Z292" s="7">
        <f>SUMIFS(GQList,GIList,Table_ExternalData_1[[#This Row],[Item_key]],GDList,Table_ExternalData_1[[#Headers],[21]])</f>
        <v>0</v>
      </c>
      <c r="AA292" s="7">
        <f>SUMIFS(GQList,GIList,Table_ExternalData_1[[#This Row],[Item_key]],GDList,Table_ExternalData_1[[#Headers],[22]])</f>
        <v>0</v>
      </c>
      <c r="AB292" s="7">
        <f>SUMIFS(GQList,GIList,Table_ExternalData_1[[#This Row],[Item_key]],GDList,Table_ExternalData_1[[#Headers],[23]])</f>
        <v>0</v>
      </c>
      <c r="AC292" s="7">
        <f>SUMIFS(GQList,GIList,Table_ExternalData_1[[#This Row],[Item_key]],GDList,Table_ExternalData_1[[#Headers],[24]])</f>
        <v>0</v>
      </c>
      <c r="AD292" s="7">
        <f>SUMIFS(GQList,GIList,Table_ExternalData_1[[#This Row],[Item_key]],GDList,Table_ExternalData_1[[#Headers],[25]])</f>
        <v>0</v>
      </c>
      <c r="AE292" s="7">
        <f>SUMIFS(GQList,GIList,Table_ExternalData_1[[#This Row],[Item_key]],GDList,Table_ExternalData_1[[#Headers],[26]])</f>
        <v>0</v>
      </c>
      <c r="AF292" s="7">
        <f>SUMIFS(GQList,GIList,Table_ExternalData_1[[#This Row],[Item_key]],GDList,Table_ExternalData_1[[#Headers],[27]])</f>
        <v>0</v>
      </c>
      <c r="AG292" s="7">
        <f>SUMIFS(GQList,GIList,Table_ExternalData_1[[#This Row],[Item_key]],GDList,Table_ExternalData_1[[#Headers],[28]])</f>
        <v>900</v>
      </c>
      <c r="AH292" s="7">
        <f>SUMIFS(GQList,GIList,Table_ExternalData_1[[#This Row],[Item_key]],GDList,Table_ExternalData_1[[#Headers],[29]])</f>
        <v>0</v>
      </c>
      <c r="AI292" s="7">
        <f>SUMIFS(GQList,GIList,Table_ExternalData_1[[#This Row],[Item_key]],GDList,Table_ExternalData_1[[#Headers],[30]])</f>
        <v>0</v>
      </c>
      <c r="AJ292" s="7">
        <f>SUMIFS(GQList,GIList,Table_ExternalData_1[[#This Row],[Item_key]],GDList,Table_ExternalData_1[[#Headers],[31]])</f>
        <v>600</v>
      </c>
      <c r="AK292" s="7">
        <f>SUM(Table_ExternalData_1[[#This Row],[1]:[31]])</f>
        <v>3000</v>
      </c>
    </row>
    <row r="293" spans="1:37" ht="24" hidden="1">
      <c r="A293" s="3" t="s">
        <v>984</v>
      </c>
      <c r="B293" s="3" t="s">
        <v>564</v>
      </c>
      <c r="C293" s="3" t="s">
        <v>985</v>
      </c>
      <c r="D293" s="3" t="s">
        <v>986</v>
      </c>
      <c r="E293" s="6" t="s">
        <v>1662</v>
      </c>
      <c r="F293" s="7">
        <f>SUMIFS(GQList,GIList,Table_ExternalData_1[[#This Row],[Item_key]],GDList,Table_ExternalData_1[[#Headers],[1]])</f>
        <v>0</v>
      </c>
      <c r="G293" s="7">
        <f>SUMIFS(GQList,GIList,Table_ExternalData_1[[#This Row],[Item_key]],GDList,Table_ExternalData_1[[#Headers],[2]])</f>
        <v>0</v>
      </c>
      <c r="H293" s="7">
        <f>SUMIFS(GQList,GIList,Table_ExternalData_1[[#This Row],[Item_key]],GDList,Table_ExternalData_1[[#Headers],[3]])</f>
        <v>0</v>
      </c>
      <c r="I293" s="7">
        <f>SUMIFS(GQList,GIList,Table_ExternalData_1[[#This Row],[Item_key]],GDList,Table_ExternalData_1[[#Headers],[4]])</f>
        <v>0</v>
      </c>
      <c r="J293" s="7">
        <f>SUMIFS(GQList,GIList,Table_ExternalData_1[[#This Row],[Item_key]],GDList,Table_ExternalData_1[[#Headers],[5]])</f>
        <v>0</v>
      </c>
      <c r="K293" s="7">
        <f>SUMIFS(GQList,GIList,Table_ExternalData_1[[#This Row],[Item_key]],GDList,Table_ExternalData_1[[#Headers],[6]])</f>
        <v>0</v>
      </c>
      <c r="L293" s="7">
        <f>SUMIFS(GQList,GIList,Table_ExternalData_1[[#This Row],[Item_key]],GDList,Table_ExternalData_1[[#Headers],[7]])</f>
        <v>0</v>
      </c>
      <c r="M293" s="7">
        <f>SUMIFS(GQList,GIList,Table_ExternalData_1[[#This Row],[Item_key]],GDList,Table_ExternalData_1[[#Headers],[8]])</f>
        <v>0</v>
      </c>
      <c r="N293" s="7">
        <f>SUMIFS(GQList,GIList,Table_ExternalData_1[[#This Row],[Item_key]],GDList,Table_ExternalData_1[[#Headers],[9]])</f>
        <v>0</v>
      </c>
      <c r="O293" s="7">
        <f>SUMIFS(GQList,GIList,Table_ExternalData_1[[#This Row],[Item_key]],GDList,Table_ExternalData_1[[#Headers],[10]])</f>
        <v>0</v>
      </c>
      <c r="P293" s="7">
        <f>SUMIFS(GQList,GIList,Table_ExternalData_1[[#This Row],[Item_key]],GDList,Table_ExternalData_1[[#Headers],[11]])</f>
        <v>0</v>
      </c>
      <c r="Q293" s="7">
        <f>SUMIFS(GQList,GIList,Table_ExternalData_1[[#This Row],[Item_key]],GDList,Table_ExternalData_1[[#Headers],[12]])</f>
        <v>0</v>
      </c>
      <c r="R293" s="7">
        <f>SUMIFS(GQList,GIList,Table_ExternalData_1[[#This Row],[Item_key]],GDList,Table_ExternalData_1[[#Headers],[13]])</f>
        <v>0</v>
      </c>
      <c r="S293" s="7">
        <f>SUMIFS(GQList,GIList,Table_ExternalData_1[[#This Row],[Item_key]],GDList,Table_ExternalData_1[[#Headers],[14]])</f>
        <v>0</v>
      </c>
      <c r="T293" s="7">
        <f>SUMIFS(GQList,GIList,Table_ExternalData_1[[#This Row],[Item_key]],GDList,Table_ExternalData_1[[#Headers],[15]])</f>
        <v>0</v>
      </c>
      <c r="U293" s="7">
        <f>SUMIFS(GQList,GIList,Table_ExternalData_1[[#This Row],[Item_key]],GDList,Table_ExternalData_1[[#Headers],[16]])</f>
        <v>0</v>
      </c>
      <c r="V293" s="7">
        <f>SUMIFS(GQList,GIList,Table_ExternalData_1[[#This Row],[Item_key]],GDList,Table_ExternalData_1[[#Headers],[17]])</f>
        <v>0</v>
      </c>
      <c r="W293" s="7">
        <f>SUMIFS(GQList,GIList,Table_ExternalData_1[[#This Row],[Item_key]],GDList,Table_ExternalData_1[[#Headers],[18]])</f>
        <v>0</v>
      </c>
      <c r="X293" s="7">
        <f>SUMIFS(GQList,GIList,Table_ExternalData_1[[#This Row],[Item_key]],GDList,Table_ExternalData_1[[#Headers],[19]])</f>
        <v>0</v>
      </c>
      <c r="Y293" s="7">
        <f>SUMIFS(GQList,GIList,Table_ExternalData_1[[#This Row],[Item_key]],GDList,Table_ExternalData_1[[#Headers],[20]])</f>
        <v>0</v>
      </c>
      <c r="Z293" s="7">
        <f>SUMIFS(GQList,GIList,Table_ExternalData_1[[#This Row],[Item_key]],GDList,Table_ExternalData_1[[#Headers],[21]])</f>
        <v>0</v>
      </c>
      <c r="AA293" s="7">
        <f>SUMIFS(GQList,GIList,Table_ExternalData_1[[#This Row],[Item_key]],GDList,Table_ExternalData_1[[#Headers],[22]])</f>
        <v>0</v>
      </c>
      <c r="AB293" s="7">
        <f>SUMIFS(GQList,GIList,Table_ExternalData_1[[#This Row],[Item_key]],GDList,Table_ExternalData_1[[#Headers],[23]])</f>
        <v>0</v>
      </c>
      <c r="AC293" s="7">
        <f>SUMIFS(GQList,GIList,Table_ExternalData_1[[#This Row],[Item_key]],GDList,Table_ExternalData_1[[#Headers],[24]])</f>
        <v>0</v>
      </c>
      <c r="AD293" s="7">
        <f>SUMIFS(GQList,GIList,Table_ExternalData_1[[#This Row],[Item_key]],GDList,Table_ExternalData_1[[#Headers],[25]])</f>
        <v>0</v>
      </c>
      <c r="AE293" s="7">
        <f>SUMIFS(GQList,GIList,Table_ExternalData_1[[#This Row],[Item_key]],GDList,Table_ExternalData_1[[#Headers],[26]])</f>
        <v>0</v>
      </c>
      <c r="AF293" s="7">
        <f>SUMIFS(GQList,GIList,Table_ExternalData_1[[#This Row],[Item_key]],GDList,Table_ExternalData_1[[#Headers],[27]])</f>
        <v>0</v>
      </c>
      <c r="AG293" s="7">
        <f>SUMIFS(GQList,GIList,Table_ExternalData_1[[#This Row],[Item_key]],GDList,Table_ExternalData_1[[#Headers],[28]])</f>
        <v>600</v>
      </c>
      <c r="AH293" s="7">
        <f>SUMIFS(GQList,GIList,Table_ExternalData_1[[#This Row],[Item_key]],GDList,Table_ExternalData_1[[#Headers],[29]])</f>
        <v>0</v>
      </c>
      <c r="AI293" s="7">
        <f>SUMIFS(GQList,GIList,Table_ExternalData_1[[#This Row],[Item_key]],GDList,Table_ExternalData_1[[#Headers],[30]])</f>
        <v>0</v>
      </c>
      <c r="AJ293" s="7">
        <f>SUMIFS(GQList,GIList,Table_ExternalData_1[[#This Row],[Item_key]],GDList,Table_ExternalData_1[[#Headers],[31]])</f>
        <v>0</v>
      </c>
      <c r="AK293" s="7">
        <f>SUM(Table_ExternalData_1[[#This Row],[1]:[31]])</f>
        <v>600</v>
      </c>
    </row>
    <row r="294" spans="1:37" ht="24" hidden="1">
      <c r="A294" s="3" t="s">
        <v>984</v>
      </c>
      <c r="B294" s="3" t="s">
        <v>565</v>
      </c>
      <c r="C294" s="3" t="s">
        <v>987</v>
      </c>
      <c r="D294" s="3" t="s">
        <v>988</v>
      </c>
      <c r="E294" s="6" t="s">
        <v>1662</v>
      </c>
      <c r="F294" s="7">
        <f>SUMIFS(GQList,GIList,Table_ExternalData_1[[#This Row],[Item_key]],GDList,Table_ExternalData_1[[#Headers],[1]])</f>
        <v>0</v>
      </c>
      <c r="G294" s="7">
        <f>SUMIFS(GQList,GIList,Table_ExternalData_1[[#This Row],[Item_key]],GDList,Table_ExternalData_1[[#Headers],[2]])</f>
        <v>0</v>
      </c>
      <c r="H294" s="7">
        <f>SUMIFS(GQList,GIList,Table_ExternalData_1[[#This Row],[Item_key]],GDList,Table_ExternalData_1[[#Headers],[3]])</f>
        <v>0</v>
      </c>
      <c r="I294" s="7">
        <f>SUMIFS(GQList,GIList,Table_ExternalData_1[[#This Row],[Item_key]],GDList,Table_ExternalData_1[[#Headers],[4]])</f>
        <v>0</v>
      </c>
      <c r="J294" s="7">
        <f>SUMIFS(GQList,GIList,Table_ExternalData_1[[#This Row],[Item_key]],GDList,Table_ExternalData_1[[#Headers],[5]])</f>
        <v>0</v>
      </c>
      <c r="K294" s="7">
        <f>SUMIFS(GQList,GIList,Table_ExternalData_1[[#This Row],[Item_key]],GDList,Table_ExternalData_1[[#Headers],[6]])</f>
        <v>0</v>
      </c>
      <c r="L294" s="7">
        <f>SUMIFS(GQList,GIList,Table_ExternalData_1[[#This Row],[Item_key]],GDList,Table_ExternalData_1[[#Headers],[7]])</f>
        <v>0</v>
      </c>
      <c r="M294" s="7">
        <f>SUMIFS(GQList,GIList,Table_ExternalData_1[[#This Row],[Item_key]],GDList,Table_ExternalData_1[[#Headers],[8]])</f>
        <v>0</v>
      </c>
      <c r="N294" s="7">
        <f>SUMIFS(GQList,GIList,Table_ExternalData_1[[#This Row],[Item_key]],GDList,Table_ExternalData_1[[#Headers],[9]])</f>
        <v>0</v>
      </c>
      <c r="O294" s="7">
        <f>SUMIFS(GQList,GIList,Table_ExternalData_1[[#This Row],[Item_key]],GDList,Table_ExternalData_1[[#Headers],[10]])</f>
        <v>0</v>
      </c>
      <c r="P294" s="7">
        <f>SUMIFS(GQList,GIList,Table_ExternalData_1[[#This Row],[Item_key]],GDList,Table_ExternalData_1[[#Headers],[11]])</f>
        <v>0</v>
      </c>
      <c r="Q294" s="7">
        <f>SUMIFS(GQList,GIList,Table_ExternalData_1[[#This Row],[Item_key]],GDList,Table_ExternalData_1[[#Headers],[12]])</f>
        <v>0</v>
      </c>
      <c r="R294" s="7">
        <f>SUMIFS(GQList,GIList,Table_ExternalData_1[[#This Row],[Item_key]],GDList,Table_ExternalData_1[[#Headers],[13]])</f>
        <v>0</v>
      </c>
      <c r="S294" s="7">
        <f>SUMIFS(GQList,GIList,Table_ExternalData_1[[#This Row],[Item_key]],GDList,Table_ExternalData_1[[#Headers],[14]])</f>
        <v>0</v>
      </c>
      <c r="T294" s="7">
        <f>SUMIFS(GQList,GIList,Table_ExternalData_1[[#This Row],[Item_key]],GDList,Table_ExternalData_1[[#Headers],[15]])</f>
        <v>0</v>
      </c>
      <c r="U294" s="7">
        <f>SUMIFS(GQList,GIList,Table_ExternalData_1[[#This Row],[Item_key]],GDList,Table_ExternalData_1[[#Headers],[16]])</f>
        <v>0</v>
      </c>
      <c r="V294" s="7">
        <f>SUMIFS(GQList,GIList,Table_ExternalData_1[[#This Row],[Item_key]],GDList,Table_ExternalData_1[[#Headers],[17]])</f>
        <v>0</v>
      </c>
      <c r="W294" s="7">
        <f>SUMIFS(GQList,GIList,Table_ExternalData_1[[#This Row],[Item_key]],GDList,Table_ExternalData_1[[#Headers],[18]])</f>
        <v>0</v>
      </c>
      <c r="X294" s="7">
        <f>SUMIFS(GQList,GIList,Table_ExternalData_1[[#This Row],[Item_key]],GDList,Table_ExternalData_1[[#Headers],[19]])</f>
        <v>0</v>
      </c>
      <c r="Y294" s="7">
        <f>SUMIFS(GQList,GIList,Table_ExternalData_1[[#This Row],[Item_key]],GDList,Table_ExternalData_1[[#Headers],[20]])</f>
        <v>0</v>
      </c>
      <c r="Z294" s="7">
        <f>SUMIFS(GQList,GIList,Table_ExternalData_1[[#This Row],[Item_key]],GDList,Table_ExternalData_1[[#Headers],[21]])</f>
        <v>0</v>
      </c>
      <c r="AA294" s="7">
        <f>SUMIFS(GQList,GIList,Table_ExternalData_1[[#This Row],[Item_key]],GDList,Table_ExternalData_1[[#Headers],[22]])</f>
        <v>0</v>
      </c>
      <c r="AB294" s="7">
        <f>SUMIFS(GQList,GIList,Table_ExternalData_1[[#This Row],[Item_key]],GDList,Table_ExternalData_1[[#Headers],[23]])</f>
        <v>0</v>
      </c>
      <c r="AC294" s="7">
        <f>SUMIFS(GQList,GIList,Table_ExternalData_1[[#This Row],[Item_key]],GDList,Table_ExternalData_1[[#Headers],[24]])</f>
        <v>0</v>
      </c>
      <c r="AD294" s="7">
        <f>SUMIFS(GQList,GIList,Table_ExternalData_1[[#This Row],[Item_key]],GDList,Table_ExternalData_1[[#Headers],[25]])</f>
        <v>0</v>
      </c>
      <c r="AE294" s="7">
        <f>SUMIFS(GQList,GIList,Table_ExternalData_1[[#This Row],[Item_key]],GDList,Table_ExternalData_1[[#Headers],[26]])</f>
        <v>0</v>
      </c>
      <c r="AF294" s="7">
        <f>SUMIFS(GQList,GIList,Table_ExternalData_1[[#This Row],[Item_key]],GDList,Table_ExternalData_1[[#Headers],[27]])</f>
        <v>0</v>
      </c>
      <c r="AG294" s="7">
        <f>SUMIFS(GQList,GIList,Table_ExternalData_1[[#This Row],[Item_key]],GDList,Table_ExternalData_1[[#Headers],[28]])</f>
        <v>600</v>
      </c>
      <c r="AH294" s="7">
        <f>SUMIFS(GQList,GIList,Table_ExternalData_1[[#This Row],[Item_key]],GDList,Table_ExternalData_1[[#Headers],[29]])</f>
        <v>0</v>
      </c>
      <c r="AI294" s="7">
        <f>SUMIFS(GQList,GIList,Table_ExternalData_1[[#This Row],[Item_key]],GDList,Table_ExternalData_1[[#Headers],[30]])</f>
        <v>0</v>
      </c>
      <c r="AJ294" s="7">
        <f>SUMIFS(GQList,GIList,Table_ExternalData_1[[#This Row],[Item_key]],GDList,Table_ExternalData_1[[#Headers],[31]])</f>
        <v>0</v>
      </c>
      <c r="AK294" s="7">
        <f>SUM(Table_ExternalData_1[[#This Row],[1]:[31]])</f>
        <v>600</v>
      </c>
    </row>
    <row r="295" spans="1:37" ht="24" hidden="1">
      <c r="A295" s="3" t="s">
        <v>984</v>
      </c>
      <c r="B295" s="3" t="s">
        <v>566</v>
      </c>
      <c r="C295" s="3" t="s">
        <v>989</v>
      </c>
      <c r="D295" s="3" t="s">
        <v>990</v>
      </c>
      <c r="E295" s="6" t="s">
        <v>1662</v>
      </c>
      <c r="F295" s="7">
        <f>SUMIFS(GQList,GIList,Table_ExternalData_1[[#This Row],[Item_key]],GDList,Table_ExternalData_1[[#Headers],[1]])</f>
        <v>0</v>
      </c>
      <c r="G295" s="7">
        <f>SUMIFS(GQList,GIList,Table_ExternalData_1[[#This Row],[Item_key]],GDList,Table_ExternalData_1[[#Headers],[2]])</f>
        <v>0</v>
      </c>
      <c r="H295" s="7">
        <f>SUMIFS(GQList,GIList,Table_ExternalData_1[[#This Row],[Item_key]],GDList,Table_ExternalData_1[[#Headers],[3]])</f>
        <v>0</v>
      </c>
      <c r="I295" s="7">
        <f>SUMIFS(GQList,GIList,Table_ExternalData_1[[#This Row],[Item_key]],GDList,Table_ExternalData_1[[#Headers],[4]])</f>
        <v>0</v>
      </c>
      <c r="J295" s="7">
        <f>SUMIFS(GQList,GIList,Table_ExternalData_1[[#This Row],[Item_key]],GDList,Table_ExternalData_1[[#Headers],[5]])</f>
        <v>0</v>
      </c>
      <c r="K295" s="7">
        <f>SUMIFS(GQList,GIList,Table_ExternalData_1[[#This Row],[Item_key]],GDList,Table_ExternalData_1[[#Headers],[6]])</f>
        <v>0</v>
      </c>
      <c r="L295" s="7">
        <f>SUMIFS(GQList,GIList,Table_ExternalData_1[[#This Row],[Item_key]],GDList,Table_ExternalData_1[[#Headers],[7]])</f>
        <v>0</v>
      </c>
      <c r="M295" s="7">
        <f>SUMIFS(GQList,GIList,Table_ExternalData_1[[#This Row],[Item_key]],GDList,Table_ExternalData_1[[#Headers],[8]])</f>
        <v>0</v>
      </c>
      <c r="N295" s="7">
        <f>SUMIFS(GQList,GIList,Table_ExternalData_1[[#This Row],[Item_key]],GDList,Table_ExternalData_1[[#Headers],[9]])</f>
        <v>0</v>
      </c>
      <c r="O295" s="7">
        <f>SUMIFS(GQList,GIList,Table_ExternalData_1[[#This Row],[Item_key]],GDList,Table_ExternalData_1[[#Headers],[10]])</f>
        <v>0</v>
      </c>
      <c r="P295" s="7">
        <f>SUMIFS(GQList,GIList,Table_ExternalData_1[[#This Row],[Item_key]],GDList,Table_ExternalData_1[[#Headers],[11]])</f>
        <v>0</v>
      </c>
      <c r="Q295" s="7">
        <f>SUMIFS(GQList,GIList,Table_ExternalData_1[[#This Row],[Item_key]],GDList,Table_ExternalData_1[[#Headers],[12]])</f>
        <v>0</v>
      </c>
      <c r="R295" s="7">
        <f>SUMIFS(GQList,GIList,Table_ExternalData_1[[#This Row],[Item_key]],GDList,Table_ExternalData_1[[#Headers],[13]])</f>
        <v>0</v>
      </c>
      <c r="S295" s="7">
        <f>SUMIFS(GQList,GIList,Table_ExternalData_1[[#This Row],[Item_key]],GDList,Table_ExternalData_1[[#Headers],[14]])</f>
        <v>0</v>
      </c>
      <c r="T295" s="7">
        <f>SUMIFS(GQList,GIList,Table_ExternalData_1[[#This Row],[Item_key]],GDList,Table_ExternalData_1[[#Headers],[15]])</f>
        <v>0</v>
      </c>
      <c r="U295" s="7">
        <f>SUMIFS(GQList,GIList,Table_ExternalData_1[[#This Row],[Item_key]],GDList,Table_ExternalData_1[[#Headers],[16]])</f>
        <v>0</v>
      </c>
      <c r="V295" s="7">
        <f>SUMIFS(GQList,GIList,Table_ExternalData_1[[#This Row],[Item_key]],GDList,Table_ExternalData_1[[#Headers],[17]])</f>
        <v>0</v>
      </c>
      <c r="W295" s="7">
        <f>SUMIFS(GQList,GIList,Table_ExternalData_1[[#This Row],[Item_key]],GDList,Table_ExternalData_1[[#Headers],[18]])</f>
        <v>0</v>
      </c>
      <c r="X295" s="7">
        <f>SUMIFS(GQList,GIList,Table_ExternalData_1[[#This Row],[Item_key]],GDList,Table_ExternalData_1[[#Headers],[19]])</f>
        <v>0</v>
      </c>
      <c r="Y295" s="7">
        <f>SUMIFS(GQList,GIList,Table_ExternalData_1[[#This Row],[Item_key]],GDList,Table_ExternalData_1[[#Headers],[20]])</f>
        <v>0</v>
      </c>
      <c r="Z295" s="7">
        <f>SUMIFS(GQList,GIList,Table_ExternalData_1[[#This Row],[Item_key]],GDList,Table_ExternalData_1[[#Headers],[21]])</f>
        <v>0</v>
      </c>
      <c r="AA295" s="7">
        <f>SUMIFS(GQList,GIList,Table_ExternalData_1[[#This Row],[Item_key]],GDList,Table_ExternalData_1[[#Headers],[22]])</f>
        <v>0</v>
      </c>
      <c r="AB295" s="7">
        <f>SUMIFS(GQList,GIList,Table_ExternalData_1[[#This Row],[Item_key]],GDList,Table_ExternalData_1[[#Headers],[23]])</f>
        <v>0</v>
      </c>
      <c r="AC295" s="7">
        <f>SUMIFS(GQList,GIList,Table_ExternalData_1[[#This Row],[Item_key]],GDList,Table_ExternalData_1[[#Headers],[24]])</f>
        <v>0</v>
      </c>
      <c r="AD295" s="7">
        <f>SUMIFS(GQList,GIList,Table_ExternalData_1[[#This Row],[Item_key]],GDList,Table_ExternalData_1[[#Headers],[25]])</f>
        <v>0</v>
      </c>
      <c r="AE295" s="7">
        <f>SUMIFS(GQList,GIList,Table_ExternalData_1[[#This Row],[Item_key]],GDList,Table_ExternalData_1[[#Headers],[26]])</f>
        <v>0</v>
      </c>
      <c r="AF295" s="7">
        <f>SUMIFS(GQList,GIList,Table_ExternalData_1[[#This Row],[Item_key]],GDList,Table_ExternalData_1[[#Headers],[27]])</f>
        <v>0</v>
      </c>
      <c r="AG295" s="7">
        <f>SUMIFS(GQList,GIList,Table_ExternalData_1[[#This Row],[Item_key]],GDList,Table_ExternalData_1[[#Headers],[28]])</f>
        <v>600</v>
      </c>
      <c r="AH295" s="7">
        <f>SUMIFS(GQList,GIList,Table_ExternalData_1[[#This Row],[Item_key]],GDList,Table_ExternalData_1[[#Headers],[29]])</f>
        <v>0</v>
      </c>
      <c r="AI295" s="7">
        <f>SUMIFS(GQList,GIList,Table_ExternalData_1[[#This Row],[Item_key]],GDList,Table_ExternalData_1[[#Headers],[30]])</f>
        <v>0</v>
      </c>
      <c r="AJ295" s="7">
        <f>SUMIFS(GQList,GIList,Table_ExternalData_1[[#This Row],[Item_key]],GDList,Table_ExternalData_1[[#Headers],[31]])</f>
        <v>0</v>
      </c>
      <c r="AK295" s="7">
        <f>SUM(Table_ExternalData_1[[#This Row],[1]:[31]])</f>
        <v>600</v>
      </c>
    </row>
    <row r="296" spans="1:37" ht="24" hidden="1">
      <c r="A296" s="3" t="s">
        <v>984</v>
      </c>
      <c r="B296" s="3" t="s">
        <v>567</v>
      </c>
      <c r="C296" s="3" t="s">
        <v>991</v>
      </c>
      <c r="D296" s="3" t="s">
        <v>992</v>
      </c>
      <c r="E296" s="6" t="s">
        <v>1662</v>
      </c>
      <c r="F296" s="7">
        <f>SUMIFS(GQList,GIList,Table_ExternalData_1[[#This Row],[Item_key]],GDList,Table_ExternalData_1[[#Headers],[1]])</f>
        <v>0</v>
      </c>
      <c r="G296" s="7">
        <f>SUMIFS(GQList,GIList,Table_ExternalData_1[[#This Row],[Item_key]],GDList,Table_ExternalData_1[[#Headers],[2]])</f>
        <v>0</v>
      </c>
      <c r="H296" s="7">
        <f>SUMIFS(GQList,GIList,Table_ExternalData_1[[#This Row],[Item_key]],GDList,Table_ExternalData_1[[#Headers],[3]])</f>
        <v>0</v>
      </c>
      <c r="I296" s="7">
        <f>SUMIFS(GQList,GIList,Table_ExternalData_1[[#This Row],[Item_key]],GDList,Table_ExternalData_1[[#Headers],[4]])</f>
        <v>0</v>
      </c>
      <c r="J296" s="7">
        <f>SUMIFS(GQList,GIList,Table_ExternalData_1[[#This Row],[Item_key]],GDList,Table_ExternalData_1[[#Headers],[5]])</f>
        <v>0</v>
      </c>
      <c r="K296" s="7">
        <f>SUMIFS(GQList,GIList,Table_ExternalData_1[[#This Row],[Item_key]],GDList,Table_ExternalData_1[[#Headers],[6]])</f>
        <v>0</v>
      </c>
      <c r="L296" s="7">
        <f>SUMIFS(GQList,GIList,Table_ExternalData_1[[#This Row],[Item_key]],GDList,Table_ExternalData_1[[#Headers],[7]])</f>
        <v>0</v>
      </c>
      <c r="M296" s="7">
        <f>SUMIFS(GQList,GIList,Table_ExternalData_1[[#This Row],[Item_key]],GDList,Table_ExternalData_1[[#Headers],[8]])</f>
        <v>0</v>
      </c>
      <c r="N296" s="7">
        <f>SUMIFS(GQList,GIList,Table_ExternalData_1[[#This Row],[Item_key]],GDList,Table_ExternalData_1[[#Headers],[9]])</f>
        <v>0</v>
      </c>
      <c r="O296" s="7">
        <f>SUMIFS(GQList,GIList,Table_ExternalData_1[[#This Row],[Item_key]],GDList,Table_ExternalData_1[[#Headers],[10]])</f>
        <v>0</v>
      </c>
      <c r="P296" s="7">
        <f>SUMIFS(GQList,GIList,Table_ExternalData_1[[#This Row],[Item_key]],GDList,Table_ExternalData_1[[#Headers],[11]])</f>
        <v>0</v>
      </c>
      <c r="Q296" s="7">
        <f>SUMIFS(GQList,GIList,Table_ExternalData_1[[#This Row],[Item_key]],GDList,Table_ExternalData_1[[#Headers],[12]])</f>
        <v>0</v>
      </c>
      <c r="R296" s="7">
        <f>SUMIFS(GQList,GIList,Table_ExternalData_1[[#This Row],[Item_key]],GDList,Table_ExternalData_1[[#Headers],[13]])</f>
        <v>0</v>
      </c>
      <c r="S296" s="7">
        <f>SUMIFS(GQList,GIList,Table_ExternalData_1[[#This Row],[Item_key]],GDList,Table_ExternalData_1[[#Headers],[14]])</f>
        <v>0</v>
      </c>
      <c r="T296" s="7">
        <f>SUMIFS(GQList,GIList,Table_ExternalData_1[[#This Row],[Item_key]],GDList,Table_ExternalData_1[[#Headers],[15]])</f>
        <v>0</v>
      </c>
      <c r="U296" s="7">
        <f>SUMIFS(GQList,GIList,Table_ExternalData_1[[#This Row],[Item_key]],GDList,Table_ExternalData_1[[#Headers],[16]])</f>
        <v>0</v>
      </c>
      <c r="V296" s="7">
        <f>SUMIFS(GQList,GIList,Table_ExternalData_1[[#This Row],[Item_key]],GDList,Table_ExternalData_1[[#Headers],[17]])</f>
        <v>0</v>
      </c>
      <c r="W296" s="7">
        <f>SUMIFS(GQList,GIList,Table_ExternalData_1[[#This Row],[Item_key]],GDList,Table_ExternalData_1[[#Headers],[18]])</f>
        <v>0</v>
      </c>
      <c r="X296" s="7">
        <f>SUMIFS(GQList,GIList,Table_ExternalData_1[[#This Row],[Item_key]],GDList,Table_ExternalData_1[[#Headers],[19]])</f>
        <v>0</v>
      </c>
      <c r="Y296" s="7">
        <f>SUMIFS(GQList,GIList,Table_ExternalData_1[[#This Row],[Item_key]],GDList,Table_ExternalData_1[[#Headers],[20]])</f>
        <v>0</v>
      </c>
      <c r="Z296" s="7">
        <f>SUMIFS(GQList,GIList,Table_ExternalData_1[[#This Row],[Item_key]],GDList,Table_ExternalData_1[[#Headers],[21]])</f>
        <v>0</v>
      </c>
      <c r="AA296" s="7">
        <f>SUMIFS(GQList,GIList,Table_ExternalData_1[[#This Row],[Item_key]],GDList,Table_ExternalData_1[[#Headers],[22]])</f>
        <v>0</v>
      </c>
      <c r="AB296" s="7">
        <f>SUMIFS(GQList,GIList,Table_ExternalData_1[[#This Row],[Item_key]],GDList,Table_ExternalData_1[[#Headers],[23]])</f>
        <v>0</v>
      </c>
      <c r="AC296" s="7">
        <f>SUMIFS(GQList,GIList,Table_ExternalData_1[[#This Row],[Item_key]],GDList,Table_ExternalData_1[[#Headers],[24]])</f>
        <v>0</v>
      </c>
      <c r="AD296" s="7">
        <f>SUMIFS(GQList,GIList,Table_ExternalData_1[[#This Row],[Item_key]],GDList,Table_ExternalData_1[[#Headers],[25]])</f>
        <v>0</v>
      </c>
      <c r="AE296" s="7">
        <f>SUMIFS(GQList,GIList,Table_ExternalData_1[[#This Row],[Item_key]],GDList,Table_ExternalData_1[[#Headers],[26]])</f>
        <v>0</v>
      </c>
      <c r="AF296" s="7">
        <f>SUMIFS(GQList,GIList,Table_ExternalData_1[[#This Row],[Item_key]],GDList,Table_ExternalData_1[[#Headers],[27]])</f>
        <v>0</v>
      </c>
      <c r="AG296" s="7">
        <f>SUMIFS(GQList,GIList,Table_ExternalData_1[[#This Row],[Item_key]],GDList,Table_ExternalData_1[[#Headers],[28]])</f>
        <v>600</v>
      </c>
      <c r="AH296" s="7">
        <f>SUMIFS(GQList,GIList,Table_ExternalData_1[[#This Row],[Item_key]],GDList,Table_ExternalData_1[[#Headers],[29]])</f>
        <v>0</v>
      </c>
      <c r="AI296" s="7">
        <f>SUMIFS(GQList,GIList,Table_ExternalData_1[[#This Row],[Item_key]],GDList,Table_ExternalData_1[[#Headers],[30]])</f>
        <v>0</v>
      </c>
      <c r="AJ296" s="7">
        <f>SUMIFS(GQList,GIList,Table_ExternalData_1[[#This Row],[Item_key]],GDList,Table_ExternalData_1[[#Headers],[31]])</f>
        <v>0</v>
      </c>
      <c r="AK296" s="7">
        <f>SUM(Table_ExternalData_1[[#This Row],[1]:[31]])</f>
        <v>600</v>
      </c>
    </row>
    <row r="297" spans="1:37" ht="24" hidden="1">
      <c r="A297" s="3" t="s">
        <v>1001</v>
      </c>
      <c r="B297" s="3" t="s">
        <v>174</v>
      </c>
      <c r="C297" s="3" t="s">
        <v>1002</v>
      </c>
      <c r="D297" s="3" t="s">
        <v>1003</v>
      </c>
      <c r="E297" s="6" t="s">
        <v>1662</v>
      </c>
      <c r="F297" s="7">
        <f>SUMIFS(GQList,GIList,Table_ExternalData_1[[#This Row],[Item_key]],GDList,Table_ExternalData_1[[#Headers],[1]])</f>
        <v>0</v>
      </c>
      <c r="G297" s="7">
        <f>SUMIFS(GQList,GIList,Table_ExternalData_1[[#This Row],[Item_key]],GDList,Table_ExternalData_1[[#Headers],[2]])</f>
        <v>0</v>
      </c>
      <c r="H297" s="7">
        <f>SUMIFS(GQList,GIList,Table_ExternalData_1[[#This Row],[Item_key]],GDList,Table_ExternalData_1[[#Headers],[3]])</f>
        <v>0</v>
      </c>
      <c r="I297" s="7">
        <f>SUMIFS(GQList,GIList,Table_ExternalData_1[[#This Row],[Item_key]],GDList,Table_ExternalData_1[[#Headers],[4]])</f>
        <v>0</v>
      </c>
      <c r="J297" s="7">
        <f>SUMIFS(GQList,GIList,Table_ExternalData_1[[#This Row],[Item_key]],GDList,Table_ExternalData_1[[#Headers],[5]])</f>
        <v>1200</v>
      </c>
      <c r="K297" s="7">
        <f>SUMIFS(GQList,GIList,Table_ExternalData_1[[#This Row],[Item_key]],GDList,Table_ExternalData_1[[#Headers],[6]])</f>
        <v>0</v>
      </c>
      <c r="L297" s="7">
        <f>SUMIFS(GQList,GIList,Table_ExternalData_1[[#This Row],[Item_key]],GDList,Table_ExternalData_1[[#Headers],[7]])</f>
        <v>0</v>
      </c>
      <c r="M297" s="7">
        <f>SUMIFS(GQList,GIList,Table_ExternalData_1[[#This Row],[Item_key]],GDList,Table_ExternalData_1[[#Headers],[8]])</f>
        <v>0</v>
      </c>
      <c r="N297" s="7">
        <f>SUMIFS(GQList,GIList,Table_ExternalData_1[[#This Row],[Item_key]],GDList,Table_ExternalData_1[[#Headers],[9]])</f>
        <v>0</v>
      </c>
      <c r="O297" s="7">
        <f>SUMIFS(GQList,GIList,Table_ExternalData_1[[#This Row],[Item_key]],GDList,Table_ExternalData_1[[#Headers],[10]])</f>
        <v>0</v>
      </c>
      <c r="P297" s="7">
        <f>SUMIFS(GQList,GIList,Table_ExternalData_1[[#This Row],[Item_key]],GDList,Table_ExternalData_1[[#Headers],[11]])</f>
        <v>0</v>
      </c>
      <c r="Q297" s="7">
        <f>SUMIFS(GQList,GIList,Table_ExternalData_1[[#This Row],[Item_key]],GDList,Table_ExternalData_1[[#Headers],[12]])</f>
        <v>0</v>
      </c>
      <c r="R297" s="7">
        <f>SUMIFS(GQList,GIList,Table_ExternalData_1[[#This Row],[Item_key]],GDList,Table_ExternalData_1[[#Headers],[13]])</f>
        <v>0</v>
      </c>
      <c r="S297" s="7">
        <f>SUMIFS(GQList,GIList,Table_ExternalData_1[[#This Row],[Item_key]],GDList,Table_ExternalData_1[[#Headers],[14]])</f>
        <v>0</v>
      </c>
      <c r="T297" s="7">
        <f>SUMIFS(GQList,GIList,Table_ExternalData_1[[#This Row],[Item_key]],GDList,Table_ExternalData_1[[#Headers],[15]])</f>
        <v>0</v>
      </c>
      <c r="U297" s="7">
        <f>SUMIFS(GQList,GIList,Table_ExternalData_1[[#This Row],[Item_key]],GDList,Table_ExternalData_1[[#Headers],[16]])</f>
        <v>0</v>
      </c>
      <c r="V297" s="7">
        <f>SUMIFS(GQList,GIList,Table_ExternalData_1[[#This Row],[Item_key]],GDList,Table_ExternalData_1[[#Headers],[17]])</f>
        <v>0</v>
      </c>
      <c r="W297" s="7">
        <f>SUMIFS(GQList,GIList,Table_ExternalData_1[[#This Row],[Item_key]],GDList,Table_ExternalData_1[[#Headers],[18]])</f>
        <v>0</v>
      </c>
      <c r="X297" s="7">
        <f>SUMIFS(GQList,GIList,Table_ExternalData_1[[#This Row],[Item_key]],GDList,Table_ExternalData_1[[#Headers],[19]])</f>
        <v>0</v>
      </c>
      <c r="Y297" s="7">
        <f>SUMIFS(GQList,GIList,Table_ExternalData_1[[#This Row],[Item_key]],GDList,Table_ExternalData_1[[#Headers],[20]])</f>
        <v>0</v>
      </c>
      <c r="Z297" s="7">
        <f>SUMIFS(GQList,GIList,Table_ExternalData_1[[#This Row],[Item_key]],GDList,Table_ExternalData_1[[#Headers],[21]])</f>
        <v>0</v>
      </c>
      <c r="AA297" s="7">
        <f>SUMIFS(GQList,GIList,Table_ExternalData_1[[#This Row],[Item_key]],GDList,Table_ExternalData_1[[#Headers],[22]])</f>
        <v>2800</v>
      </c>
      <c r="AB297" s="7">
        <f>SUMIFS(GQList,GIList,Table_ExternalData_1[[#This Row],[Item_key]],GDList,Table_ExternalData_1[[#Headers],[23]])</f>
        <v>0</v>
      </c>
      <c r="AC297" s="7">
        <f>SUMIFS(GQList,GIList,Table_ExternalData_1[[#This Row],[Item_key]],GDList,Table_ExternalData_1[[#Headers],[24]])</f>
        <v>0</v>
      </c>
      <c r="AD297" s="7">
        <f>SUMIFS(GQList,GIList,Table_ExternalData_1[[#This Row],[Item_key]],GDList,Table_ExternalData_1[[#Headers],[25]])</f>
        <v>0</v>
      </c>
      <c r="AE297" s="7">
        <f>SUMIFS(GQList,GIList,Table_ExternalData_1[[#This Row],[Item_key]],GDList,Table_ExternalData_1[[#Headers],[26]])</f>
        <v>0</v>
      </c>
      <c r="AF297" s="7">
        <f>SUMIFS(GQList,GIList,Table_ExternalData_1[[#This Row],[Item_key]],GDList,Table_ExternalData_1[[#Headers],[27]])</f>
        <v>0</v>
      </c>
      <c r="AG297" s="7">
        <f>SUMIFS(GQList,GIList,Table_ExternalData_1[[#This Row],[Item_key]],GDList,Table_ExternalData_1[[#Headers],[28]])</f>
        <v>0</v>
      </c>
      <c r="AH297" s="7">
        <f>SUMIFS(GQList,GIList,Table_ExternalData_1[[#This Row],[Item_key]],GDList,Table_ExternalData_1[[#Headers],[29]])</f>
        <v>0</v>
      </c>
      <c r="AI297" s="7">
        <f>SUMIFS(GQList,GIList,Table_ExternalData_1[[#This Row],[Item_key]],GDList,Table_ExternalData_1[[#Headers],[30]])</f>
        <v>0</v>
      </c>
      <c r="AJ297" s="7">
        <f>SUMIFS(GQList,GIList,Table_ExternalData_1[[#This Row],[Item_key]],GDList,Table_ExternalData_1[[#Headers],[31]])</f>
        <v>0</v>
      </c>
      <c r="AK297" s="7">
        <f>SUM(Table_ExternalData_1[[#This Row],[1]:[31]])</f>
        <v>4000</v>
      </c>
    </row>
    <row r="298" spans="1:37" ht="24" hidden="1">
      <c r="A298" s="3" t="s">
        <v>1001</v>
      </c>
      <c r="B298" s="3" t="s">
        <v>14</v>
      </c>
      <c r="C298" s="3" t="s">
        <v>1004</v>
      </c>
      <c r="D298" s="3" t="s">
        <v>1005</v>
      </c>
      <c r="E298" s="6" t="s">
        <v>1662</v>
      </c>
      <c r="F298" s="7">
        <f>SUMIFS(GQList,GIList,Table_ExternalData_1[[#This Row],[Item_key]],GDList,Table_ExternalData_1[[#Headers],[1]])</f>
        <v>0</v>
      </c>
      <c r="G298" s="7">
        <f>SUMIFS(GQList,GIList,Table_ExternalData_1[[#This Row],[Item_key]],GDList,Table_ExternalData_1[[#Headers],[2]])</f>
        <v>3240</v>
      </c>
      <c r="H298" s="7">
        <f>SUMIFS(GQList,GIList,Table_ExternalData_1[[#This Row],[Item_key]],GDList,Table_ExternalData_1[[#Headers],[3]])</f>
        <v>0</v>
      </c>
      <c r="I298" s="7">
        <f>SUMIFS(GQList,GIList,Table_ExternalData_1[[#This Row],[Item_key]],GDList,Table_ExternalData_1[[#Headers],[4]])</f>
        <v>0</v>
      </c>
      <c r="J298" s="7">
        <f>SUMIFS(GQList,GIList,Table_ExternalData_1[[#This Row],[Item_key]],GDList,Table_ExternalData_1[[#Headers],[5]])</f>
        <v>0</v>
      </c>
      <c r="K298" s="7">
        <f>SUMIFS(GQList,GIList,Table_ExternalData_1[[#This Row],[Item_key]],GDList,Table_ExternalData_1[[#Headers],[6]])</f>
        <v>0</v>
      </c>
      <c r="L298" s="7">
        <f>SUMIFS(GQList,GIList,Table_ExternalData_1[[#This Row],[Item_key]],GDList,Table_ExternalData_1[[#Headers],[7]])</f>
        <v>0</v>
      </c>
      <c r="M298" s="7">
        <f>SUMIFS(GQList,GIList,Table_ExternalData_1[[#This Row],[Item_key]],GDList,Table_ExternalData_1[[#Headers],[8]])</f>
        <v>0</v>
      </c>
      <c r="N298" s="7">
        <f>SUMIFS(GQList,GIList,Table_ExternalData_1[[#This Row],[Item_key]],GDList,Table_ExternalData_1[[#Headers],[9]])</f>
        <v>0</v>
      </c>
      <c r="O298" s="7">
        <f>SUMIFS(GQList,GIList,Table_ExternalData_1[[#This Row],[Item_key]],GDList,Table_ExternalData_1[[#Headers],[10]])</f>
        <v>0</v>
      </c>
      <c r="P298" s="7">
        <f>SUMIFS(GQList,GIList,Table_ExternalData_1[[#This Row],[Item_key]],GDList,Table_ExternalData_1[[#Headers],[11]])</f>
        <v>0</v>
      </c>
      <c r="Q298" s="7">
        <f>SUMIFS(GQList,GIList,Table_ExternalData_1[[#This Row],[Item_key]],GDList,Table_ExternalData_1[[#Headers],[12]])</f>
        <v>0</v>
      </c>
      <c r="R298" s="7">
        <f>SUMIFS(GQList,GIList,Table_ExternalData_1[[#This Row],[Item_key]],GDList,Table_ExternalData_1[[#Headers],[13]])</f>
        <v>0</v>
      </c>
      <c r="S298" s="7">
        <f>SUMIFS(GQList,GIList,Table_ExternalData_1[[#This Row],[Item_key]],GDList,Table_ExternalData_1[[#Headers],[14]])</f>
        <v>0</v>
      </c>
      <c r="T298" s="7">
        <f>SUMIFS(GQList,GIList,Table_ExternalData_1[[#This Row],[Item_key]],GDList,Table_ExternalData_1[[#Headers],[15]])</f>
        <v>0</v>
      </c>
      <c r="U298" s="7">
        <f>SUMIFS(GQList,GIList,Table_ExternalData_1[[#This Row],[Item_key]],GDList,Table_ExternalData_1[[#Headers],[16]])</f>
        <v>0</v>
      </c>
      <c r="V298" s="7">
        <f>SUMIFS(GQList,GIList,Table_ExternalData_1[[#This Row],[Item_key]],GDList,Table_ExternalData_1[[#Headers],[17]])</f>
        <v>0</v>
      </c>
      <c r="W298" s="7">
        <f>SUMIFS(GQList,GIList,Table_ExternalData_1[[#This Row],[Item_key]],GDList,Table_ExternalData_1[[#Headers],[18]])</f>
        <v>0</v>
      </c>
      <c r="X298" s="7">
        <f>SUMIFS(GQList,GIList,Table_ExternalData_1[[#This Row],[Item_key]],GDList,Table_ExternalData_1[[#Headers],[19]])</f>
        <v>0</v>
      </c>
      <c r="Y298" s="7">
        <f>SUMIFS(GQList,GIList,Table_ExternalData_1[[#This Row],[Item_key]],GDList,Table_ExternalData_1[[#Headers],[20]])</f>
        <v>0</v>
      </c>
      <c r="Z298" s="7">
        <f>SUMIFS(GQList,GIList,Table_ExternalData_1[[#This Row],[Item_key]],GDList,Table_ExternalData_1[[#Headers],[21]])</f>
        <v>0</v>
      </c>
      <c r="AA298" s="7">
        <f>SUMIFS(GQList,GIList,Table_ExternalData_1[[#This Row],[Item_key]],GDList,Table_ExternalData_1[[#Headers],[22]])</f>
        <v>7560</v>
      </c>
      <c r="AB298" s="7">
        <f>SUMIFS(GQList,GIList,Table_ExternalData_1[[#This Row],[Item_key]],GDList,Table_ExternalData_1[[#Headers],[23]])</f>
        <v>0</v>
      </c>
      <c r="AC298" s="7">
        <f>SUMIFS(GQList,GIList,Table_ExternalData_1[[#This Row],[Item_key]],GDList,Table_ExternalData_1[[#Headers],[24]])</f>
        <v>0</v>
      </c>
      <c r="AD298" s="7">
        <f>SUMIFS(GQList,GIList,Table_ExternalData_1[[#This Row],[Item_key]],GDList,Table_ExternalData_1[[#Headers],[25]])</f>
        <v>0</v>
      </c>
      <c r="AE298" s="7">
        <f>SUMIFS(GQList,GIList,Table_ExternalData_1[[#This Row],[Item_key]],GDList,Table_ExternalData_1[[#Headers],[26]])</f>
        <v>0</v>
      </c>
      <c r="AF298" s="7">
        <f>SUMIFS(GQList,GIList,Table_ExternalData_1[[#This Row],[Item_key]],GDList,Table_ExternalData_1[[#Headers],[27]])</f>
        <v>0</v>
      </c>
      <c r="AG298" s="7">
        <f>SUMIFS(GQList,GIList,Table_ExternalData_1[[#This Row],[Item_key]],GDList,Table_ExternalData_1[[#Headers],[28]])</f>
        <v>0</v>
      </c>
      <c r="AH298" s="7">
        <f>SUMIFS(GQList,GIList,Table_ExternalData_1[[#This Row],[Item_key]],GDList,Table_ExternalData_1[[#Headers],[29]])</f>
        <v>0</v>
      </c>
      <c r="AI298" s="7">
        <f>SUMIFS(GQList,GIList,Table_ExternalData_1[[#This Row],[Item_key]],GDList,Table_ExternalData_1[[#Headers],[30]])</f>
        <v>0</v>
      </c>
      <c r="AJ298" s="7">
        <f>SUMIFS(GQList,GIList,Table_ExternalData_1[[#This Row],[Item_key]],GDList,Table_ExternalData_1[[#Headers],[31]])</f>
        <v>0</v>
      </c>
      <c r="AK298" s="7">
        <f>SUM(Table_ExternalData_1[[#This Row],[1]:[31]])</f>
        <v>10800</v>
      </c>
    </row>
    <row r="299" spans="1:37" hidden="1">
      <c r="A299" s="3" t="s">
        <v>1001</v>
      </c>
      <c r="B299" s="3" t="s">
        <v>15</v>
      </c>
      <c r="C299" s="3" t="s">
        <v>1006</v>
      </c>
      <c r="D299" s="3" t="s">
        <v>1007</v>
      </c>
      <c r="E299" s="6" t="s">
        <v>1662</v>
      </c>
      <c r="F299" s="7">
        <f>SUMIFS(GQList,GIList,Table_ExternalData_1[[#This Row],[Item_key]],GDList,Table_ExternalData_1[[#Headers],[1]])</f>
        <v>0</v>
      </c>
      <c r="G299" s="7">
        <f>SUMIFS(GQList,GIList,Table_ExternalData_1[[#This Row],[Item_key]],GDList,Table_ExternalData_1[[#Headers],[2]])</f>
        <v>1800</v>
      </c>
      <c r="H299" s="7">
        <f>SUMIFS(GQList,GIList,Table_ExternalData_1[[#This Row],[Item_key]],GDList,Table_ExternalData_1[[#Headers],[3]])</f>
        <v>0</v>
      </c>
      <c r="I299" s="7">
        <f>SUMIFS(GQList,GIList,Table_ExternalData_1[[#This Row],[Item_key]],GDList,Table_ExternalData_1[[#Headers],[4]])</f>
        <v>0</v>
      </c>
      <c r="J299" s="7">
        <f>SUMIFS(GQList,GIList,Table_ExternalData_1[[#This Row],[Item_key]],GDList,Table_ExternalData_1[[#Headers],[5]])</f>
        <v>0</v>
      </c>
      <c r="K299" s="7">
        <f>SUMIFS(GQList,GIList,Table_ExternalData_1[[#This Row],[Item_key]],GDList,Table_ExternalData_1[[#Headers],[6]])</f>
        <v>0</v>
      </c>
      <c r="L299" s="7">
        <f>SUMIFS(GQList,GIList,Table_ExternalData_1[[#This Row],[Item_key]],GDList,Table_ExternalData_1[[#Headers],[7]])</f>
        <v>0</v>
      </c>
      <c r="M299" s="7">
        <f>SUMIFS(GQList,GIList,Table_ExternalData_1[[#This Row],[Item_key]],GDList,Table_ExternalData_1[[#Headers],[8]])</f>
        <v>0</v>
      </c>
      <c r="N299" s="7">
        <f>SUMIFS(GQList,GIList,Table_ExternalData_1[[#This Row],[Item_key]],GDList,Table_ExternalData_1[[#Headers],[9]])</f>
        <v>0</v>
      </c>
      <c r="O299" s="7">
        <f>SUMIFS(GQList,GIList,Table_ExternalData_1[[#This Row],[Item_key]],GDList,Table_ExternalData_1[[#Headers],[10]])</f>
        <v>0</v>
      </c>
      <c r="P299" s="7">
        <f>SUMIFS(GQList,GIList,Table_ExternalData_1[[#This Row],[Item_key]],GDList,Table_ExternalData_1[[#Headers],[11]])</f>
        <v>0</v>
      </c>
      <c r="Q299" s="7">
        <f>SUMIFS(GQList,GIList,Table_ExternalData_1[[#This Row],[Item_key]],GDList,Table_ExternalData_1[[#Headers],[12]])</f>
        <v>0</v>
      </c>
      <c r="R299" s="7">
        <f>SUMIFS(GQList,GIList,Table_ExternalData_1[[#This Row],[Item_key]],GDList,Table_ExternalData_1[[#Headers],[13]])</f>
        <v>0</v>
      </c>
      <c r="S299" s="7">
        <f>SUMIFS(GQList,GIList,Table_ExternalData_1[[#This Row],[Item_key]],GDList,Table_ExternalData_1[[#Headers],[14]])</f>
        <v>0</v>
      </c>
      <c r="T299" s="7">
        <f>SUMIFS(GQList,GIList,Table_ExternalData_1[[#This Row],[Item_key]],GDList,Table_ExternalData_1[[#Headers],[15]])</f>
        <v>0</v>
      </c>
      <c r="U299" s="7">
        <f>SUMIFS(GQList,GIList,Table_ExternalData_1[[#This Row],[Item_key]],GDList,Table_ExternalData_1[[#Headers],[16]])</f>
        <v>0</v>
      </c>
      <c r="V299" s="7">
        <f>SUMIFS(GQList,GIList,Table_ExternalData_1[[#This Row],[Item_key]],GDList,Table_ExternalData_1[[#Headers],[17]])</f>
        <v>0</v>
      </c>
      <c r="W299" s="7">
        <f>SUMIFS(GQList,GIList,Table_ExternalData_1[[#This Row],[Item_key]],GDList,Table_ExternalData_1[[#Headers],[18]])</f>
        <v>0</v>
      </c>
      <c r="X299" s="7">
        <f>SUMIFS(GQList,GIList,Table_ExternalData_1[[#This Row],[Item_key]],GDList,Table_ExternalData_1[[#Headers],[19]])</f>
        <v>0</v>
      </c>
      <c r="Y299" s="7">
        <f>SUMIFS(GQList,GIList,Table_ExternalData_1[[#This Row],[Item_key]],GDList,Table_ExternalData_1[[#Headers],[20]])</f>
        <v>0</v>
      </c>
      <c r="Z299" s="7">
        <f>SUMIFS(GQList,GIList,Table_ExternalData_1[[#This Row],[Item_key]],GDList,Table_ExternalData_1[[#Headers],[21]])</f>
        <v>0</v>
      </c>
      <c r="AA299" s="7">
        <f>SUMIFS(GQList,GIList,Table_ExternalData_1[[#This Row],[Item_key]],GDList,Table_ExternalData_1[[#Headers],[22]])</f>
        <v>4200</v>
      </c>
      <c r="AB299" s="7">
        <f>SUMIFS(GQList,GIList,Table_ExternalData_1[[#This Row],[Item_key]],GDList,Table_ExternalData_1[[#Headers],[23]])</f>
        <v>0</v>
      </c>
      <c r="AC299" s="7">
        <f>SUMIFS(GQList,GIList,Table_ExternalData_1[[#This Row],[Item_key]],GDList,Table_ExternalData_1[[#Headers],[24]])</f>
        <v>0</v>
      </c>
      <c r="AD299" s="7">
        <f>SUMIFS(GQList,GIList,Table_ExternalData_1[[#This Row],[Item_key]],GDList,Table_ExternalData_1[[#Headers],[25]])</f>
        <v>0</v>
      </c>
      <c r="AE299" s="7">
        <f>SUMIFS(GQList,GIList,Table_ExternalData_1[[#This Row],[Item_key]],GDList,Table_ExternalData_1[[#Headers],[26]])</f>
        <v>0</v>
      </c>
      <c r="AF299" s="7">
        <f>SUMIFS(GQList,GIList,Table_ExternalData_1[[#This Row],[Item_key]],GDList,Table_ExternalData_1[[#Headers],[27]])</f>
        <v>0</v>
      </c>
      <c r="AG299" s="7">
        <f>SUMIFS(GQList,GIList,Table_ExternalData_1[[#This Row],[Item_key]],GDList,Table_ExternalData_1[[#Headers],[28]])</f>
        <v>0</v>
      </c>
      <c r="AH299" s="7">
        <f>SUMIFS(GQList,GIList,Table_ExternalData_1[[#This Row],[Item_key]],GDList,Table_ExternalData_1[[#Headers],[29]])</f>
        <v>0</v>
      </c>
      <c r="AI299" s="7">
        <f>SUMIFS(GQList,GIList,Table_ExternalData_1[[#This Row],[Item_key]],GDList,Table_ExternalData_1[[#Headers],[30]])</f>
        <v>0</v>
      </c>
      <c r="AJ299" s="7">
        <f>SUMIFS(GQList,GIList,Table_ExternalData_1[[#This Row],[Item_key]],GDList,Table_ExternalData_1[[#Headers],[31]])</f>
        <v>0</v>
      </c>
      <c r="AK299" s="7">
        <f>SUM(Table_ExternalData_1[[#This Row],[1]:[31]])</f>
        <v>6000</v>
      </c>
    </row>
    <row r="300" spans="1:37" hidden="1">
      <c r="A300" s="3" t="s">
        <v>1001</v>
      </c>
      <c r="B300" s="3" t="s">
        <v>485</v>
      </c>
      <c r="C300" s="3" t="s">
        <v>1008</v>
      </c>
      <c r="D300" s="3" t="s">
        <v>1009</v>
      </c>
      <c r="E300" s="6" t="s">
        <v>1662</v>
      </c>
      <c r="F300" s="7">
        <f>SUMIFS(GQList,GIList,Table_ExternalData_1[[#This Row],[Item_key]],GDList,Table_ExternalData_1[[#Headers],[1]])</f>
        <v>0</v>
      </c>
      <c r="G300" s="7">
        <f>SUMIFS(GQList,GIList,Table_ExternalData_1[[#This Row],[Item_key]],GDList,Table_ExternalData_1[[#Headers],[2]])</f>
        <v>0</v>
      </c>
      <c r="H300" s="7">
        <f>SUMIFS(GQList,GIList,Table_ExternalData_1[[#This Row],[Item_key]],GDList,Table_ExternalData_1[[#Headers],[3]])</f>
        <v>0</v>
      </c>
      <c r="I300" s="7">
        <f>SUMIFS(GQList,GIList,Table_ExternalData_1[[#This Row],[Item_key]],GDList,Table_ExternalData_1[[#Headers],[4]])</f>
        <v>0</v>
      </c>
      <c r="J300" s="7">
        <f>SUMIFS(GQList,GIList,Table_ExternalData_1[[#This Row],[Item_key]],GDList,Table_ExternalData_1[[#Headers],[5]])</f>
        <v>0</v>
      </c>
      <c r="K300" s="7">
        <f>SUMIFS(GQList,GIList,Table_ExternalData_1[[#This Row],[Item_key]],GDList,Table_ExternalData_1[[#Headers],[6]])</f>
        <v>0</v>
      </c>
      <c r="L300" s="7">
        <f>SUMIFS(GQList,GIList,Table_ExternalData_1[[#This Row],[Item_key]],GDList,Table_ExternalData_1[[#Headers],[7]])</f>
        <v>0</v>
      </c>
      <c r="M300" s="7">
        <f>SUMIFS(GQList,GIList,Table_ExternalData_1[[#This Row],[Item_key]],GDList,Table_ExternalData_1[[#Headers],[8]])</f>
        <v>0</v>
      </c>
      <c r="N300" s="7">
        <f>SUMIFS(GQList,GIList,Table_ExternalData_1[[#This Row],[Item_key]],GDList,Table_ExternalData_1[[#Headers],[9]])</f>
        <v>0</v>
      </c>
      <c r="O300" s="7">
        <f>SUMIFS(GQList,GIList,Table_ExternalData_1[[#This Row],[Item_key]],GDList,Table_ExternalData_1[[#Headers],[10]])</f>
        <v>0</v>
      </c>
      <c r="P300" s="7">
        <f>SUMIFS(GQList,GIList,Table_ExternalData_1[[#This Row],[Item_key]],GDList,Table_ExternalData_1[[#Headers],[11]])</f>
        <v>0</v>
      </c>
      <c r="Q300" s="7">
        <f>SUMIFS(GQList,GIList,Table_ExternalData_1[[#This Row],[Item_key]],GDList,Table_ExternalData_1[[#Headers],[12]])</f>
        <v>0</v>
      </c>
      <c r="R300" s="7">
        <f>SUMIFS(GQList,GIList,Table_ExternalData_1[[#This Row],[Item_key]],GDList,Table_ExternalData_1[[#Headers],[13]])</f>
        <v>0</v>
      </c>
      <c r="S300" s="7">
        <f>SUMIFS(GQList,GIList,Table_ExternalData_1[[#This Row],[Item_key]],GDList,Table_ExternalData_1[[#Headers],[14]])</f>
        <v>0</v>
      </c>
      <c r="T300" s="7">
        <f>SUMIFS(GQList,GIList,Table_ExternalData_1[[#This Row],[Item_key]],GDList,Table_ExternalData_1[[#Headers],[15]])</f>
        <v>0</v>
      </c>
      <c r="U300" s="7">
        <f>SUMIFS(GQList,GIList,Table_ExternalData_1[[#This Row],[Item_key]],GDList,Table_ExternalData_1[[#Headers],[16]])</f>
        <v>0</v>
      </c>
      <c r="V300" s="7">
        <f>SUMIFS(GQList,GIList,Table_ExternalData_1[[#This Row],[Item_key]],GDList,Table_ExternalData_1[[#Headers],[17]])</f>
        <v>0</v>
      </c>
      <c r="W300" s="7">
        <f>SUMIFS(GQList,GIList,Table_ExternalData_1[[#This Row],[Item_key]],GDList,Table_ExternalData_1[[#Headers],[18]])</f>
        <v>0</v>
      </c>
      <c r="X300" s="7">
        <f>SUMIFS(GQList,GIList,Table_ExternalData_1[[#This Row],[Item_key]],GDList,Table_ExternalData_1[[#Headers],[19]])</f>
        <v>0</v>
      </c>
      <c r="Y300" s="7">
        <f>SUMIFS(GQList,GIList,Table_ExternalData_1[[#This Row],[Item_key]],GDList,Table_ExternalData_1[[#Headers],[20]])</f>
        <v>0</v>
      </c>
      <c r="Z300" s="7">
        <f>SUMIFS(GQList,GIList,Table_ExternalData_1[[#This Row],[Item_key]],GDList,Table_ExternalData_1[[#Headers],[21]])</f>
        <v>0</v>
      </c>
      <c r="AA300" s="7">
        <f>SUMIFS(GQList,GIList,Table_ExternalData_1[[#This Row],[Item_key]],GDList,Table_ExternalData_1[[#Headers],[22]])</f>
        <v>2700</v>
      </c>
      <c r="AB300" s="7">
        <f>SUMIFS(GQList,GIList,Table_ExternalData_1[[#This Row],[Item_key]],GDList,Table_ExternalData_1[[#Headers],[23]])</f>
        <v>0</v>
      </c>
      <c r="AC300" s="7">
        <f>SUMIFS(GQList,GIList,Table_ExternalData_1[[#This Row],[Item_key]],GDList,Table_ExternalData_1[[#Headers],[24]])</f>
        <v>0</v>
      </c>
      <c r="AD300" s="7">
        <f>SUMIFS(GQList,GIList,Table_ExternalData_1[[#This Row],[Item_key]],GDList,Table_ExternalData_1[[#Headers],[25]])</f>
        <v>0</v>
      </c>
      <c r="AE300" s="7">
        <f>SUMIFS(GQList,GIList,Table_ExternalData_1[[#This Row],[Item_key]],GDList,Table_ExternalData_1[[#Headers],[26]])</f>
        <v>0</v>
      </c>
      <c r="AF300" s="7">
        <f>SUMIFS(GQList,GIList,Table_ExternalData_1[[#This Row],[Item_key]],GDList,Table_ExternalData_1[[#Headers],[27]])</f>
        <v>0</v>
      </c>
      <c r="AG300" s="7">
        <f>SUMIFS(GQList,GIList,Table_ExternalData_1[[#This Row],[Item_key]],GDList,Table_ExternalData_1[[#Headers],[28]])</f>
        <v>0</v>
      </c>
      <c r="AH300" s="7">
        <f>SUMIFS(GQList,GIList,Table_ExternalData_1[[#This Row],[Item_key]],GDList,Table_ExternalData_1[[#Headers],[29]])</f>
        <v>0</v>
      </c>
      <c r="AI300" s="7">
        <f>SUMIFS(GQList,GIList,Table_ExternalData_1[[#This Row],[Item_key]],GDList,Table_ExternalData_1[[#Headers],[30]])</f>
        <v>0</v>
      </c>
      <c r="AJ300" s="7">
        <f>SUMIFS(GQList,GIList,Table_ExternalData_1[[#This Row],[Item_key]],GDList,Table_ExternalData_1[[#Headers],[31]])</f>
        <v>0</v>
      </c>
      <c r="AK300" s="7">
        <f>SUM(Table_ExternalData_1[[#This Row],[1]:[31]])</f>
        <v>2700</v>
      </c>
    </row>
    <row r="301" spans="1:37" hidden="1">
      <c r="A301" s="3" t="s">
        <v>1001</v>
      </c>
      <c r="B301" s="3" t="s">
        <v>16</v>
      </c>
      <c r="C301" s="3" t="s">
        <v>1010</v>
      </c>
      <c r="D301" s="3" t="s">
        <v>769</v>
      </c>
      <c r="E301" s="6" t="s">
        <v>1662</v>
      </c>
      <c r="F301" s="7">
        <f>SUMIFS(GQList,GIList,Table_ExternalData_1[[#This Row],[Item_key]],GDList,Table_ExternalData_1[[#Headers],[1]])</f>
        <v>0</v>
      </c>
      <c r="G301" s="7">
        <f>SUMIFS(GQList,GIList,Table_ExternalData_1[[#This Row],[Item_key]],GDList,Table_ExternalData_1[[#Headers],[2]])</f>
        <v>5130</v>
      </c>
      <c r="H301" s="7">
        <f>SUMIFS(GQList,GIList,Table_ExternalData_1[[#This Row],[Item_key]],GDList,Table_ExternalData_1[[#Headers],[3]])</f>
        <v>0</v>
      </c>
      <c r="I301" s="7">
        <f>SUMIFS(GQList,GIList,Table_ExternalData_1[[#This Row],[Item_key]],GDList,Table_ExternalData_1[[#Headers],[4]])</f>
        <v>0</v>
      </c>
      <c r="J301" s="7">
        <f>SUMIFS(GQList,GIList,Table_ExternalData_1[[#This Row],[Item_key]],GDList,Table_ExternalData_1[[#Headers],[5]])</f>
        <v>0</v>
      </c>
      <c r="K301" s="7">
        <f>SUMIFS(GQList,GIList,Table_ExternalData_1[[#This Row],[Item_key]],GDList,Table_ExternalData_1[[#Headers],[6]])</f>
        <v>0</v>
      </c>
      <c r="L301" s="7">
        <f>SUMIFS(GQList,GIList,Table_ExternalData_1[[#This Row],[Item_key]],GDList,Table_ExternalData_1[[#Headers],[7]])</f>
        <v>0</v>
      </c>
      <c r="M301" s="7">
        <f>SUMIFS(GQList,GIList,Table_ExternalData_1[[#This Row],[Item_key]],GDList,Table_ExternalData_1[[#Headers],[8]])</f>
        <v>0</v>
      </c>
      <c r="N301" s="7">
        <f>SUMIFS(GQList,GIList,Table_ExternalData_1[[#This Row],[Item_key]],GDList,Table_ExternalData_1[[#Headers],[9]])</f>
        <v>0</v>
      </c>
      <c r="O301" s="7">
        <f>SUMIFS(GQList,GIList,Table_ExternalData_1[[#This Row],[Item_key]],GDList,Table_ExternalData_1[[#Headers],[10]])</f>
        <v>0</v>
      </c>
      <c r="P301" s="7">
        <f>SUMIFS(GQList,GIList,Table_ExternalData_1[[#This Row],[Item_key]],GDList,Table_ExternalData_1[[#Headers],[11]])</f>
        <v>0</v>
      </c>
      <c r="Q301" s="7">
        <f>SUMIFS(GQList,GIList,Table_ExternalData_1[[#This Row],[Item_key]],GDList,Table_ExternalData_1[[#Headers],[12]])</f>
        <v>0</v>
      </c>
      <c r="R301" s="7">
        <f>SUMIFS(GQList,GIList,Table_ExternalData_1[[#This Row],[Item_key]],GDList,Table_ExternalData_1[[#Headers],[13]])</f>
        <v>0</v>
      </c>
      <c r="S301" s="7">
        <f>SUMIFS(GQList,GIList,Table_ExternalData_1[[#This Row],[Item_key]],GDList,Table_ExternalData_1[[#Headers],[14]])</f>
        <v>0</v>
      </c>
      <c r="T301" s="7">
        <f>SUMIFS(GQList,GIList,Table_ExternalData_1[[#This Row],[Item_key]],GDList,Table_ExternalData_1[[#Headers],[15]])</f>
        <v>0</v>
      </c>
      <c r="U301" s="7">
        <f>SUMIFS(GQList,GIList,Table_ExternalData_1[[#This Row],[Item_key]],GDList,Table_ExternalData_1[[#Headers],[16]])</f>
        <v>0</v>
      </c>
      <c r="V301" s="7">
        <f>SUMIFS(GQList,GIList,Table_ExternalData_1[[#This Row],[Item_key]],GDList,Table_ExternalData_1[[#Headers],[17]])</f>
        <v>0</v>
      </c>
      <c r="W301" s="7">
        <f>SUMIFS(GQList,GIList,Table_ExternalData_1[[#This Row],[Item_key]],GDList,Table_ExternalData_1[[#Headers],[18]])</f>
        <v>0</v>
      </c>
      <c r="X301" s="7">
        <f>SUMIFS(GQList,GIList,Table_ExternalData_1[[#This Row],[Item_key]],GDList,Table_ExternalData_1[[#Headers],[19]])</f>
        <v>0</v>
      </c>
      <c r="Y301" s="7">
        <f>SUMIFS(GQList,GIList,Table_ExternalData_1[[#This Row],[Item_key]],GDList,Table_ExternalData_1[[#Headers],[20]])</f>
        <v>0</v>
      </c>
      <c r="Z301" s="7">
        <f>SUMIFS(GQList,GIList,Table_ExternalData_1[[#This Row],[Item_key]],GDList,Table_ExternalData_1[[#Headers],[21]])</f>
        <v>0</v>
      </c>
      <c r="AA301" s="7">
        <f>SUMIFS(GQList,GIList,Table_ExternalData_1[[#This Row],[Item_key]],GDList,Table_ExternalData_1[[#Headers],[22]])</f>
        <v>11970</v>
      </c>
      <c r="AB301" s="7">
        <f>SUMIFS(GQList,GIList,Table_ExternalData_1[[#This Row],[Item_key]],GDList,Table_ExternalData_1[[#Headers],[23]])</f>
        <v>0</v>
      </c>
      <c r="AC301" s="7">
        <f>SUMIFS(GQList,GIList,Table_ExternalData_1[[#This Row],[Item_key]],GDList,Table_ExternalData_1[[#Headers],[24]])</f>
        <v>0</v>
      </c>
      <c r="AD301" s="7">
        <f>SUMIFS(GQList,GIList,Table_ExternalData_1[[#This Row],[Item_key]],GDList,Table_ExternalData_1[[#Headers],[25]])</f>
        <v>0</v>
      </c>
      <c r="AE301" s="7">
        <f>SUMIFS(GQList,GIList,Table_ExternalData_1[[#This Row],[Item_key]],GDList,Table_ExternalData_1[[#Headers],[26]])</f>
        <v>0</v>
      </c>
      <c r="AF301" s="7">
        <f>SUMIFS(GQList,GIList,Table_ExternalData_1[[#This Row],[Item_key]],GDList,Table_ExternalData_1[[#Headers],[27]])</f>
        <v>0</v>
      </c>
      <c r="AG301" s="7">
        <f>SUMIFS(GQList,GIList,Table_ExternalData_1[[#This Row],[Item_key]],GDList,Table_ExternalData_1[[#Headers],[28]])</f>
        <v>0</v>
      </c>
      <c r="AH301" s="7">
        <f>SUMIFS(GQList,GIList,Table_ExternalData_1[[#This Row],[Item_key]],GDList,Table_ExternalData_1[[#Headers],[29]])</f>
        <v>0</v>
      </c>
      <c r="AI301" s="7">
        <f>SUMIFS(GQList,GIList,Table_ExternalData_1[[#This Row],[Item_key]],GDList,Table_ExternalData_1[[#Headers],[30]])</f>
        <v>0</v>
      </c>
      <c r="AJ301" s="7">
        <f>SUMIFS(GQList,GIList,Table_ExternalData_1[[#This Row],[Item_key]],GDList,Table_ExternalData_1[[#Headers],[31]])</f>
        <v>0</v>
      </c>
      <c r="AK301" s="7">
        <f>SUM(Table_ExternalData_1[[#This Row],[1]:[31]])</f>
        <v>17100</v>
      </c>
    </row>
    <row r="302" spans="1:37" hidden="1">
      <c r="A302" s="3" t="s">
        <v>1001</v>
      </c>
      <c r="B302" s="3" t="s">
        <v>17</v>
      </c>
      <c r="C302" s="3" t="s">
        <v>1011</v>
      </c>
      <c r="D302" s="3" t="s">
        <v>1012</v>
      </c>
      <c r="E302" s="6" t="s">
        <v>1662</v>
      </c>
      <c r="F302" s="7">
        <f>SUMIFS(GQList,GIList,Table_ExternalData_1[[#This Row],[Item_key]],GDList,Table_ExternalData_1[[#Headers],[1]])</f>
        <v>0</v>
      </c>
      <c r="G302" s="7">
        <f>SUMIFS(GQList,GIList,Table_ExternalData_1[[#This Row],[Item_key]],GDList,Table_ExternalData_1[[#Headers],[2]])</f>
        <v>300</v>
      </c>
      <c r="H302" s="7">
        <f>SUMIFS(GQList,GIList,Table_ExternalData_1[[#This Row],[Item_key]],GDList,Table_ExternalData_1[[#Headers],[3]])</f>
        <v>0</v>
      </c>
      <c r="I302" s="7">
        <f>SUMIFS(GQList,GIList,Table_ExternalData_1[[#This Row],[Item_key]],GDList,Table_ExternalData_1[[#Headers],[4]])</f>
        <v>0</v>
      </c>
      <c r="J302" s="7">
        <f>SUMIFS(GQList,GIList,Table_ExternalData_1[[#This Row],[Item_key]],GDList,Table_ExternalData_1[[#Headers],[5]])</f>
        <v>0</v>
      </c>
      <c r="K302" s="7">
        <f>SUMIFS(GQList,GIList,Table_ExternalData_1[[#This Row],[Item_key]],GDList,Table_ExternalData_1[[#Headers],[6]])</f>
        <v>0</v>
      </c>
      <c r="L302" s="7">
        <f>SUMIFS(GQList,GIList,Table_ExternalData_1[[#This Row],[Item_key]],GDList,Table_ExternalData_1[[#Headers],[7]])</f>
        <v>0</v>
      </c>
      <c r="M302" s="7">
        <f>SUMIFS(GQList,GIList,Table_ExternalData_1[[#This Row],[Item_key]],GDList,Table_ExternalData_1[[#Headers],[8]])</f>
        <v>0</v>
      </c>
      <c r="N302" s="7">
        <f>SUMIFS(GQList,GIList,Table_ExternalData_1[[#This Row],[Item_key]],GDList,Table_ExternalData_1[[#Headers],[9]])</f>
        <v>0</v>
      </c>
      <c r="O302" s="7">
        <f>SUMIFS(GQList,GIList,Table_ExternalData_1[[#This Row],[Item_key]],GDList,Table_ExternalData_1[[#Headers],[10]])</f>
        <v>0</v>
      </c>
      <c r="P302" s="7">
        <f>SUMIFS(GQList,GIList,Table_ExternalData_1[[#This Row],[Item_key]],GDList,Table_ExternalData_1[[#Headers],[11]])</f>
        <v>0</v>
      </c>
      <c r="Q302" s="7">
        <f>SUMIFS(GQList,GIList,Table_ExternalData_1[[#This Row],[Item_key]],GDList,Table_ExternalData_1[[#Headers],[12]])</f>
        <v>0</v>
      </c>
      <c r="R302" s="7">
        <f>SUMIFS(GQList,GIList,Table_ExternalData_1[[#This Row],[Item_key]],GDList,Table_ExternalData_1[[#Headers],[13]])</f>
        <v>0</v>
      </c>
      <c r="S302" s="7">
        <f>SUMIFS(GQList,GIList,Table_ExternalData_1[[#This Row],[Item_key]],GDList,Table_ExternalData_1[[#Headers],[14]])</f>
        <v>0</v>
      </c>
      <c r="T302" s="7">
        <f>SUMIFS(GQList,GIList,Table_ExternalData_1[[#This Row],[Item_key]],GDList,Table_ExternalData_1[[#Headers],[15]])</f>
        <v>0</v>
      </c>
      <c r="U302" s="7">
        <f>SUMIFS(GQList,GIList,Table_ExternalData_1[[#This Row],[Item_key]],GDList,Table_ExternalData_1[[#Headers],[16]])</f>
        <v>0</v>
      </c>
      <c r="V302" s="7">
        <f>SUMIFS(GQList,GIList,Table_ExternalData_1[[#This Row],[Item_key]],GDList,Table_ExternalData_1[[#Headers],[17]])</f>
        <v>0</v>
      </c>
      <c r="W302" s="7">
        <f>SUMIFS(GQList,GIList,Table_ExternalData_1[[#This Row],[Item_key]],GDList,Table_ExternalData_1[[#Headers],[18]])</f>
        <v>0</v>
      </c>
      <c r="X302" s="7">
        <f>SUMIFS(GQList,GIList,Table_ExternalData_1[[#This Row],[Item_key]],GDList,Table_ExternalData_1[[#Headers],[19]])</f>
        <v>0</v>
      </c>
      <c r="Y302" s="7">
        <f>SUMIFS(GQList,GIList,Table_ExternalData_1[[#This Row],[Item_key]],GDList,Table_ExternalData_1[[#Headers],[20]])</f>
        <v>0</v>
      </c>
      <c r="Z302" s="7">
        <f>SUMIFS(GQList,GIList,Table_ExternalData_1[[#This Row],[Item_key]],GDList,Table_ExternalData_1[[#Headers],[21]])</f>
        <v>0</v>
      </c>
      <c r="AA302" s="7">
        <f>SUMIFS(GQList,GIList,Table_ExternalData_1[[#This Row],[Item_key]],GDList,Table_ExternalData_1[[#Headers],[22]])</f>
        <v>700</v>
      </c>
      <c r="AB302" s="7">
        <f>SUMIFS(GQList,GIList,Table_ExternalData_1[[#This Row],[Item_key]],GDList,Table_ExternalData_1[[#Headers],[23]])</f>
        <v>0</v>
      </c>
      <c r="AC302" s="7">
        <f>SUMIFS(GQList,GIList,Table_ExternalData_1[[#This Row],[Item_key]],GDList,Table_ExternalData_1[[#Headers],[24]])</f>
        <v>0</v>
      </c>
      <c r="AD302" s="7">
        <f>SUMIFS(GQList,GIList,Table_ExternalData_1[[#This Row],[Item_key]],GDList,Table_ExternalData_1[[#Headers],[25]])</f>
        <v>0</v>
      </c>
      <c r="AE302" s="7">
        <f>SUMIFS(GQList,GIList,Table_ExternalData_1[[#This Row],[Item_key]],GDList,Table_ExternalData_1[[#Headers],[26]])</f>
        <v>0</v>
      </c>
      <c r="AF302" s="7">
        <f>SUMIFS(GQList,GIList,Table_ExternalData_1[[#This Row],[Item_key]],GDList,Table_ExternalData_1[[#Headers],[27]])</f>
        <v>0</v>
      </c>
      <c r="AG302" s="7">
        <f>SUMIFS(GQList,GIList,Table_ExternalData_1[[#This Row],[Item_key]],GDList,Table_ExternalData_1[[#Headers],[28]])</f>
        <v>0</v>
      </c>
      <c r="AH302" s="7">
        <f>SUMIFS(GQList,GIList,Table_ExternalData_1[[#This Row],[Item_key]],GDList,Table_ExternalData_1[[#Headers],[29]])</f>
        <v>0</v>
      </c>
      <c r="AI302" s="7">
        <f>SUMIFS(GQList,GIList,Table_ExternalData_1[[#This Row],[Item_key]],GDList,Table_ExternalData_1[[#Headers],[30]])</f>
        <v>0</v>
      </c>
      <c r="AJ302" s="7">
        <f>SUMIFS(GQList,GIList,Table_ExternalData_1[[#This Row],[Item_key]],GDList,Table_ExternalData_1[[#Headers],[31]])</f>
        <v>0</v>
      </c>
      <c r="AK302" s="7">
        <f>SUM(Table_ExternalData_1[[#This Row],[1]:[31]])</f>
        <v>1000</v>
      </c>
    </row>
    <row r="303" spans="1:37" hidden="1">
      <c r="A303" s="3" t="s">
        <v>1001</v>
      </c>
      <c r="B303" s="3" t="s">
        <v>18</v>
      </c>
      <c r="C303" s="3" t="s">
        <v>1013</v>
      </c>
      <c r="D303" s="3" t="s">
        <v>1014</v>
      </c>
      <c r="E303" s="6" t="s">
        <v>1662</v>
      </c>
      <c r="F303" s="7">
        <f>SUMIFS(GQList,GIList,Table_ExternalData_1[[#This Row],[Item_key]],GDList,Table_ExternalData_1[[#Headers],[1]])</f>
        <v>0</v>
      </c>
      <c r="G303" s="7">
        <f>SUMIFS(GQList,GIList,Table_ExternalData_1[[#This Row],[Item_key]],GDList,Table_ExternalData_1[[#Headers],[2]])</f>
        <v>2400</v>
      </c>
      <c r="H303" s="7">
        <f>SUMIFS(GQList,GIList,Table_ExternalData_1[[#This Row],[Item_key]],GDList,Table_ExternalData_1[[#Headers],[3]])</f>
        <v>0</v>
      </c>
      <c r="I303" s="7">
        <f>SUMIFS(GQList,GIList,Table_ExternalData_1[[#This Row],[Item_key]],GDList,Table_ExternalData_1[[#Headers],[4]])</f>
        <v>0</v>
      </c>
      <c r="J303" s="7">
        <f>SUMIFS(GQList,GIList,Table_ExternalData_1[[#This Row],[Item_key]],GDList,Table_ExternalData_1[[#Headers],[5]])</f>
        <v>2400</v>
      </c>
      <c r="K303" s="7">
        <f>SUMIFS(GQList,GIList,Table_ExternalData_1[[#This Row],[Item_key]],GDList,Table_ExternalData_1[[#Headers],[6]])</f>
        <v>0</v>
      </c>
      <c r="L303" s="7">
        <f>SUMIFS(GQList,GIList,Table_ExternalData_1[[#This Row],[Item_key]],GDList,Table_ExternalData_1[[#Headers],[7]])</f>
        <v>0</v>
      </c>
      <c r="M303" s="7">
        <f>SUMIFS(GQList,GIList,Table_ExternalData_1[[#This Row],[Item_key]],GDList,Table_ExternalData_1[[#Headers],[8]])</f>
        <v>0</v>
      </c>
      <c r="N303" s="7">
        <f>SUMIFS(GQList,GIList,Table_ExternalData_1[[#This Row],[Item_key]],GDList,Table_ExternalData_1[[#Headers],[9]])</f>
        <v>0</v>
      </c>
      <c r="O303" s="7">
        <f>SUMIFS(GQList,GIList,Table_ExternalData_1[[#This Row],[Item_key]],GDList,Table_ExternalData_1[[#Headers],[10]])</f>
        <v>0</v>
      </c>
      <c r="P303" s="7">
        <f>SUMIFS(GQList,GIList,Table_ExternalData_1[[#This Row],[Item_key]],GDList,Table_ExternalData_1[[#Headers],[11]])</f>
        <v>0</v>
      </c>
      <c r="Q303" s="7">
        <f>SUMIFS(GQList,GIList,Table_ExternalData_1[[#This Row],[Item_key]],GDList,Table_ExternalData_1[[#Headers],[12]])</f>
        <v>0</v>
      </c>
      <c r="R303" s="7">
        <f>SUMIFS(GQList,GIList,Table_ExternalData_1[[#This Row],[Item_key]],GDList,Table_ExternalData_1[[#Headers],[13]])</f>
        <v>0</v>
      </c>
      <c r="S303" s="7">
        <f>SUMIFS(GQList,GIList,Table_ExternalData_1[[#This Row],[Item_key]],GDList,Table_ExternalData_1[[#Headers],[14]])</f>
        <v>4400</v>
      </c>
      <c r="T303" s="7">
        <f>SUMIFS(GQList,GIList,Table_ExternalData_1[[#This Row],[Item_key]],GDList,Table_ExternalData_1[[#Headers],[15]])</f>
        <v>0</v>
      </c>
      <c r="U303" s="7">
        <f>SUMIFS(GQList,GIList,Table_ExternalData_1[[#This Row],[Item_key]],GDList,Table_ExternalData_1[[#Headers],[16]])</f>
        <v>0</v>
      </c>
      <c r="V303" s="7">
        <f>SUMIFS(GQList,GIList,Table_ExternalData_1[[#This Row],[Item_key]],GDList,Table_ExternalData_1[[#Headers],[17]])</f>
        <v>0</v>
      </c>
      <c r="W303" s="7">
        <f>SUMIFS(GQList,GIList,Table_ExternalData_1[[#This Row],[Item_key]],GDList,Table_ExternalData_1[[#Headers],[18]])</f>
        <v>0</v>
      </c>
      <c r="X303" s="7">
        <f>SUMIFS(GQList,GIList,Table_ExternalData_1[[#This Row],[Item_key]],GDList,Table_ExternalData_1[[#Headers],[19]])</f>
        <v>0</v>
      </c>
      <c r="Y303" s="7">
        <f>SUMIFS(GQList,GIList,Table_ExternalData_1[[#This Row],[Item_key]],GDList,Table_ExternalData_1[[#Headers],[20]])</f>
        <v>0</v>
      </c>
      <c r="Z303" s="7">
        <f>SUMIFS(GQList,GIList,Table_ExternalData_1[[#This Row],[Item_key]],GDList,Table_ExternalData_1[[#Headers],[21]])</f>
        <v>0</v>
      </c>
      <c r="AA303" s="7">
        <f>SUMIFS(GQList,GIList,Table_ExternalData_1[[#This Row],[Item_key]],GDList,Table_ExternalData_1[[#Headers],[22]])</f>
        <v>5600</v>
      </c>
      <c r="AB303" s="7">
        <f>SUMIFS(GQList,GIList,Table_ExternalData_1[[#This Row],[Item_key]],GDList,Table_ExternalData_1[[#Headers],[23]])</f>
        <v>0</v>
      </c>
      <c r="AC303" s="7">
        <f>SUMIFS(GQList,GIList,Table_ExternalData_1[[#This Row],[Item_key]],GDList,Table_ExternalData_1[[#Headers],[24]])</f>
        <v>0</v>
      </c>
      <c r="AD303" s="7">
        <f>SUMIFS(GQList,GIList,Table_ExternalData_1[[#This Row],[Item_key]],GDList,Table_ExternalData_1[[#Headers],[25]])</f>
        <v>0</v>
      </c>
      <c r="AE303" s="7">
        <f>SUMIFS(GQList,GIList,Table_ExternalData_1[[#This Row],[Item_key]],GDList,Table_ExternalData_1[[#Headers],[26]])</f>
        <v>0</v>
      </c>
      <c r="AF303" s="7">
        <f>SUMIFS(GQList,GIList,Table_ExternalData_1[[#This Row],[Item_key]],GDList,Table_ExternalData_1[[#Headers],[27]])</f>
        <v>0</v>
      </c>
      <c r="AG303" s="7">
        <f>SUMIFS(GQList,GIList,Table_ExternalData_1[[#This Row],[Item_key]],GDList,Table_ExternalData_1[[#Headers],[28]])</f>
        <v>0</v>
      </c>
      <c r="AH303" s="7">
        <f>SUMIFS(GQList,GIList,Table_ExternalData_1[[#This Row],[Item_key]],GDList,Table_ExternalData_1[[#Headers],[29]])</f>
        <v>0</v>
      </c>
      <c r="AI303" s="7">
        <f>SUMIFS(GQList,GIList,Table_ExternalData_1[[#This Row],[Item_key]],GDList,Table_ExternalData_1[[#Headers],[30]])</f>
        <v>0</v>
      </c>
      <c r="AJ303" s="7">
        <f>SUMIFS(GQList,GIList,Table_ExternalData_1[[#This Row],[Item_key]],GDList,Table_ExternalData_1[[#Headers],[31]])</f>
        <v>0</v>
      </c>
      <c r="AK303" s="7">
        <f>SUM(Table_ExternalData_1[[#This Row],[1]:[31]])</f>
        <v>14800</v>
      </c>
    </row>
    <row r="304" spans="1:37" hidden="1">
      <c r="A304" s="3" t="s">
        <v>1001</v>
      </c>
      <c r="B304" s="3" t="s">
        <v>19</v>
      </c>
      <c r="C304" s="3" t="s">
        <v>1015</v>
      </c>
      <c r="D304" s="3" t="s">
        <v>1016</v>
      </c>
      <c r="E304" s="6" t="s">
        <v>1662</v>
      </c>
      <c r="F304" s="7">
        <f>SUMIFS(GQList,GIList,Table_ExternalData_1[[#This Row],[Item_key]],GDList,Table_ExternalData_1[[#Headers],[1]])</f>
        <v>0</v>
      </c>
      <c r="G304" s="7">
        <f>SUMIFS(GQList,GIList,Table_ExternalData_1[[#This Row],[Item_key]],GDList,Table_ExternalData_1[[#Headers],[2]])</f>
        <v>4560</v>
      </c>
      <c r="H304" s="7">
        <f>SUMIFS(GQList,GIList,Table_ExternalData_1[[#This Row],[Item_key]],GDList,Table_ExternalData_1[[#Headers],[3]])</f>
        <v>0</v>
      </c>
      <c r="I304" s="7">
        <f>SUMIFS(GQList,GIList,Table_ExternalData_1[[#This Row],[Item_key]],GDList,Table_ExternalData_1[[#Headers],[4]])</f>
        <v>0</v>
      </c>
      <c r="J304" s="7">
        <f>SUMIFS(GQList,GIList,Table_ExternalData_1[[#This Row],[Item_key]],GDList,Table_ExternalData_1[[#Headers],[5]])</f>
        <v>0</v>
      </c>
      <c r="K304" s="7">
        <f>SUMIFS(GQList,GIList,Table_ExternalData_1[[#This Row],[Item_key]],GDList,Table_ExternalData_1[[#Headers],[6]])</f>
        <v>0</v>
      </c>
      <c r="L304" s="7">
        <f>SUMIFS(GQList,GIList,Table_ExternalData_1[[#This Row],[Item_key]],GDList,Table_ExternalData_1[[#Headers],[7]])</f>
        <v>0</v>
      </c>
      <c r="M304" s="7">
        <f>SUMIFS(GQList,GIList,Table_ExternalData_1[[#This Row],[Item_key]],GDList,Table_ExternalData_1[[#Headers],[8]])</f>
        <v>0</v>
      </c>
      <c r="N304" s="7">
        <f>SUMIFS(GQList,GIList,Table_ExternalData_1[[#This Row],[Item_key]],GDList,Table_ExternalData_1[[#Headers],[9]])</f>
        <v>0</v>
      </c>
      <c r="O304" s="7">
        <f>SUMIFS(GQList,GIList,Table_ExternalData_1[[#This Row],[Item_key]],GDList,Table_ExternalData_1[[#Headers],[10]])</f>
        <v>0</v>
      </c>
      <c r="P304" s="7">
        <f>SUMIFS(GQList,GIList,Table_ExternalData_1[[#This Row],[Item_key]],GDList,Table_ExternalData_1[[#Headers],[11]])</f>
        <v>0</v>
      </c>
      <c r="Q304" s="7">
        <f>SUMIFS(GQList,GIList,Table_ExternalData_1[[#This Row],[Item_key]],GDList,Table_ExternalData_1[[#Headers],[12]])</f>
        <v>0</v>
      </c>
      <c r="R304" s="7">
        <f>SUMIFS(GQList,GIList,Table_ExternalData_1[[#This Row],[Item_key]],GDList,Table_ExternalData_1[[#Headers],[13]])</f>
        <v>0</v>
      </c>
      <c r="S304" s="7">
        <f>SUMIFS(GQList,GIList,Table_ExternalData_1[[#This Row],[Item_key]],GDList,Table_ExternalData_1[[#Headers],[14]])</f>
        <v>0</v>
      </c>
      <c r="T304" s="7">
        <f>SUMIFS(GQList,GIList,Table_ExternalData_1[[#This Row],[Item_key]],GDList,Table_ExternalData_1[[#Headers],[15]])</f>
        <v>0</v>
      </c>
      <c r="U304" s="7">
        <f>SUMIFS(GQList,GIList,Table_ExternalData_1[[#This Row],[Item_key]],GDList,Table_ExternalData_1[[#Headers],[16]])</f>
        <v>0</v>
      </c>
      <c r="V304" s="7">
        <f>SUMIFS(GQList,GIList,Table_ExternalData_1[[#This Row],[Item_key]],GDList,Table_ExternalData_1[[#Headers],[17]])</f>
        <v>0</v>
      </c>
      <c r="W304" s="7">
        <f>SUMIFS(GQList,GIList,Table_ExternalData_1[[#This Row],[Item_key]],GDList,Table_ExternalData_1[[#Headers],[18]])</f>
        <v>0</v>
      </c>
      <c r="X304" s="7">
        <f>SUMIFS(GQList,GIList,Table_ExternalData_1[[#This Row],[Item_key]],GDList,Table_ExternalData_1[[#Headers],[19]])</f>
        <v>0</v>
      </c>
      <c r="Y304" s="7">
        <f>SUMIFS(GQList,GIList,Table_ExternalData_1[[#This Row],[Item_key]],GDList,Table_ExternalData_1[[#Headers],[20]])</f>
        <v>2000</v>
      </c>
      <c r="Z304" s="7">
        <f>SUMIFS(GQList,GIList,Table_ExternalData_1[[#This Row],[Item_key]],GDList,Table_ExternalData_1[[#Headers],[21]])</f>
        <v>0</v>
      </c>
      <c r="AA304" s="7">
        <f>SUMIFS(GQList,GIList,Table_ExternalData_1[[#This Row],[Item_key]],GDList,Table_ExternalData_1[[#Headers],[22]])</f>
        <v>7000</v>
      </c>
      <c r="AB304" s="7">
        <f>SUMIFS(GQList,GIList,Table_ExternalData_1[[#This Row],[Item_key]],GDList,Table_ExternalData_1[[#Headers],[23]])</f>
        <v>0</v>
      </c>
      <c r="AC304" s="7">
        <f>SUMIFS(GQList,GIList,Table_ExternalData_1[[#This Row],[Item_key]],GDList,Table_ExternalData_1[[#Headers],[24]])</f>
        <v>0</v>
      </c>
      <c r="AD304" s="7">
        <f>SUMIFS(GQList,GIList,Table_ExternalData_1[[#This Row],[Item_key]],GDList,Table_ExternalData_1[[#Headers],[25]])</f>
        <v>0</v>
      </c>
      <c r="AE304" s="7">
        <f>SUMIFS(GQList,GIList,Table_ExternalData_1[[#This Row],[Item_key]],GDList,Table_ExternalData_1[[#Headers],[26]])</f>
        <v>0</v>
      </c>
      <c r="AF304" s="7">
        <f>SUMIFS(GQList,GIList,Table_ExternalData_1[[#This Row],[Item_key]],GDList,Table_ExternalData_1[[#Headers],[27]])</f>
        <v>0</v>
      </c>
      <c r="AG304" s="7">
        <f>SUMIFS(GQList,GIList,Table_ExternalData_1[[#This Row],[Item_key]],GDList,Table_ExternalData_1[[#Headers],[28]])</f>
        <v>0</v>
      </c>
      <c r="AH304" s="7">
        <f>SUMIFS(GQList,GIList,Table_ExternalData_1[[#This Row],[Item_key]],GDList,Table_ExternalData_1[[#Headers],[29]])</f>
        <v>0</v>
      </c>
      <c r="AI304" s="7">
        <f>SUMIFS(GQList,GIList,Table_ExternalData_1[[#This Row],[Item_key]],GDList,Table_ExternalData_1[[#Headers],[30]])</f>
        <v>0</v>
      </c>
      <c r="AJ304" s="7">
        <f>SUMIFS(GQList,GIList,Table_ExternalData_1[[#This Row],[Item_key]],GDList,Table_ExternalData_1[[#Headers],[31]])</f>
        <v>0</v>
      </c>
      <c r="AK304" s="7">
        <f>SUM(Table_ExternalData_1[[#This Row],[1]:[31]])</f>
        <v>13560</v>
      </c>
    </row>
    <row r="305" spans="1:37" ht="24" hidden="1">
      <c r="A305" s="3" t="s">
        <v>1001</v>
      </c>
      <c r="B305" s="3" t="s">
        <v>20</v>
      </c>
      <c r="C305" s="3" t="s">
        <v>1017</v>
      </c>
      <c r="D305" s="3" t="s">
        <v>1018</v>
      </c>
      <c r="E305" s="6" t="s">
        <v>1662</v>
      </c>
      <c r="F305" s="7">
        <f>SUMIFS(GQList,GIList,Table_ExternalData_1[[#This Row],[Item_key]],GDList,Table_ExternalData_1[[#Headers],[1]])</f>
        <v>0</v>
      </c>
      <c r="G305" s="7">
        <f>SUMIFS(GQList,GIList,Table_ExternalData_1[[#This Row],[Item_key]],GDList,Table_ExternalData_1[[#Headers],[2]])</f>
        <v>1800</v>
      </c>
      <c r="H305" s="7">
        <f>SUMIFS(GQList,GIList,Table_ExternalData_1[[#This Row],[Item_key]],GDList,Table_ExternalData_1[[#Headers],[3]])</f>
        <v>0</v>
      </c>
      <c r="I305" s="7">
        <f>SUMIFS(GQList,GIList,Table_ExternalData_1[[#This Row],[Item_key]],GDList,Table_ExternalData_1[[#Headers],[4]])</f>
        <v>0</v>
      </c>
      <c r="J305" s="7">
        <f>SUMIFS(GQList,GIList,Table_ExternalData_1[[#This Row],[Item_key]],GDList,Table_ExternalData_1[[#Headers],[5]])</f>
        <v>0</v>
      </c>
      <c r="K305" s="7">
        <f>SUMIFS(GQList,GIList,Table_ExternalData_1[[#This Row],[Item_key]],GDList,Table_ExternalData_1[[#Headers],[6]])</f>
        <v>0</v>
      </c>
      <c r="L305" s="7">
        <f>SUMIFS(GQList,GIList,Table_ExternalData_1[[#This Row],[Item_key]],GDList,Table_ExternalData_1[[#Headers],[7]])</f>
        <v>0</v>
      </c>
      <c r="M305" s="7">
        <f>SUMIFS(GQList,GIList,Table_ExternalData_1[[#This Row],[Item_key]],GDList,Table_ExternalData_1[[#Headers],[8]])</f>
        <v>0</v>
      </c>
      <c r="N305" s="7">
        <f>SUMIFS(GQList,GIList,Table_ExternalData_1[[#This Row],[Item_key]],GDList,Table_ExternalData_1[[#Headers],[9]])</f>
        <v>0</v>
      </c>
      <c r="O305" s="7">
        <f>SUMIFS(GQList,GIList,Table_ExternalData_1[[#This Row],[Item_key]],GDList,Table_ExternalData_1[[#Headers],[10]])</f>
        <v>0</v>
      </c>
      <c r="P305" s="7">
        <f>SUMIFS(GQList,GIList,Table_ExternalData_1[[#This Row],[Item_key]],GDList,Table_ExternalData_1[[#Headers],[11]])</f>
        <v>0</v>
      </c>
      <c r="Q305" s="7">
        <f>SUMIFS(GQList,GIList,Table_ExternalData_1[[#This Row],[Item_key]],GDList,Table_ExternalData_1[[#Headers],[12]])</f>
        <v>0</v>
      </c>
      <c r="R305" s="7">
        <f>SUMIFS(GQList,GIList,Table_ExternalData_1[[#This Row],[Item_key]],GDList,Table_ExternalData_1[[#Headers],[13]])</f>
        <v>0</v>
      </c>
      <c r="S305" s="7">
        <f>SUMIFS(GQList,GIList,Table_ExternalData_1[[#This Row],[Item_key]],GDList,Table_ExternalData_1[[#Headers],[14]])</f>
        <v>0</v>
      </c>
      <c r="T305" s="7">
        <f>SUMIFS(GQList,GIList,Table_ExternalData_1[[#This Row],[Item_key]],GDList,Table_ExternalData_1[[#Headers],[15]])</f>
        <v>0</v>
      </c>
      <c r="U305" s="7">
        <f>SUMIFS(GQList,GIList,Table_ExternalData_1[[#This Row],[Item_key]],GDList,Table_ExternalData_1[[#Headers],[16]])</f>
        <v>0</v>
      </c>
      <c r="V305" s="7">
        <f>SUMIFS(GQList,GIList,Table_ExternalData_1[[#This Row],[Item_key]],GDList,Table_ExternalData_1[[#Headers],[17]])</f>
        <v>4200</v>
      </c>
      <c r="W305" s="7">
        <f>SUMIFS(GQList,GIList,Table_ExternalData_1[[#This Row],[Item_key]],GDList,Table_ExternalData_1[[#Headers],[18]])</f>
        <v>0</v>
      </c>
      <c r="X305" s="7">
        <f>SUMIFS(GQList,GIList,Table_ExternalData_1[[#This Row],[Item_key]],GDList,Table_ExternalData_1[[#Headers],[19]])</f>
        <v>0</v>
      </c>
      <c r="Y305" s="7">
        <f>SUMIFS(GQList,GIList,Table_ExternalData_1[[#This Row],[Item_key]],GDList,Table_ExternalData_1[[#Headers],[20]])</f>
        <v>0</v>
      </c>
      <c r="Z305" s="7">
        <f>SUMIFS(GQList,GIList,Table_ExternalData_1[[#This Row],[Item_key]],GDList,Table_ExternalData_1[[#Headers],[21]])</f>
        <v>0</v>
      </c>
      <c r="AA305" s="7">
        <f>SUMIFS(GQList,GIList,Table_ExternalData_1[[#This Row],[Item_key]],GDList,Table_ExternalData_1[[#Headers],[22]])</f>
        <v>0</v>
      </c>
      <c r="AB305" s="7">
        <f>SUMIFS(GQList,GIList,Table_ExternalData_1[[#This Row],[Item_key]],GDList,Table_ExternalData_1[[#Headers],[23]])</f>
        <v>0</v>
      </c>
      <c r="AC305" s="7">
        <f>SUMIFS(GQList,GIList,Table_ExternalData_1[[#This Row],[Item_key]],GDList,Table_ExternalData_1[[#Headers],[24]])</f>
        <v>0</v>
      </c>
      <c r="AD305" s="7">
        <f>SUMIFS(GQList,GIList,Table_ExternalData_1[[#This Row],[Item_key]],GDList,Table_ExternalData_1[[#Headers],[25]])</f>
        <v>0</v>
      </c>
      <c r="AE305" s="7">
        <f>SUMIFS(GQList,GIList,Table_ExternalData_1[[#This Row],[Item_key]],GDList,Table_ExternalData_1[[#Headers],[26]])</f>
        <v>0</v>
      </c>
      <c r="AF305" s="7">
        <f>SUMIFS(GQList,GIList,Table_ExternalData_1[[#This Row],[Item_key]],GDList,Table_ExternalData_1[[#Headers],[27]])</f>
        <v>0</v>
      </c>
      <c r="AG305" s="7">
        <f>SUMIFS(GQList,GIList,Table_ExternalData_1[[#This Row],[Item_key]],GDList,Table_ExternalData_1[[#Headers],[28]])</f>
        <v>0</v>
      </c>
      <c r="AH305" s="7">
        <f>SUMIFS(GQList,GIList,Table_ExternalData_1[[#This Row],[Item_key]],GDList,Table_ExternalData_1[[#Headers],[29]])</f>
        <v>0</v>
      </c>
      <c r="AI305" s="7">
        <f>SUMIFS(GQList,GIList,Table_ExternalData_1[[#This Row],[Item_key]],GDList,Table_ExternalData_1[[#Headers],[30]])</f>
        <v>0</v>
      </c>
      <c r="AJ305" s="7">
        <f>SUMIFS(GQList,GIList,Table_ExternalData_1[[#This Row],[Item_key]],GDList,Table_ExternalData_1[[#Headers],[31]])</f>
        <v>3500</v>
      </c>
      <c r="AK305" s="7">
        <f>SUM(Table_ExternalData_1[[#This Row],[1]:[31]])</f>
        <v>9500</v>
      </c>
    </row>
    <row r="306" spans="1:37" ht="24" hidden="1">
      <c r="A306" s="3" t="s">
        <v>1001</v>
      </c>
      <c r="B306" s="3" t="s">
        <v>21</v>
      </c>
      <c r="C306" s="3" t="s">
        <v>1019</v>
      </c>
      <c r="D306" s="3" t="s">
        <v>1020</v>
      </c>
      <c r="E306" s="6" t="s">
        <v>1662</v>
      </c>
      <c r="F306" s="7">
        <f>SUMIFS(GQList,GIList,Table_ExternalData_1[[#This Row],[Item_key]],GDList,Table_ExternalData_1[[#Headers],[1]])</f>
        <v>0</v>
      </c>
      <c r="G306" s="7">
        <f>SUMIFS(GQList,GIList,Table_ExternalData_1[[#This Row],[Item_key]],GDList,Table_ExternalData_1[[#Headers],[2]])</f>
        <v>300</v>
      </c>
      <c r="H306" s="7">
        <f>SUMIFS(GQList,GIList,Table_ExternalData_1[[#This Row],[Item_key]],GDList,Table_ExternalData_1[[#Headers],[3]])</f>
        <v>0</v>
      </c>
      <c r="I306" s="7">
        <f>SUMIFS(GQList,GIList,Table_ExternalData_1[[#This Row],[Item_key]],GDList,Table_ExternalData_1[[#Headers],[4]])</f>
        <v>0</v>
      </c>
      <c r="J306" s="7">
        <f>SUMIFS(GQList,GIList,Table_ExternalData_1[[#This Row],[Item_key]],GDList,Table_ExternalData_1[[#Headers],[5]])</f>
        <v>0</v>
      </c>
      <c r="K306" s="7">
        <f>SUMIFS(GQList,GIList,Table_ExternalData_1[[#This Row],[Item_key]],GDList,Table_ExternalData_1[[#Headers],[6]])</f>
        <v>0</v>
      </c>
      <c r="L306" s="7">
        <f>SUMIFS(GQList,GIList,Table_ExternalData_1[[#This Row],[Item_key]],GDList,Table_ExternalData_1[[#Headers],[7]])</f>
        <v>0</v>
      </c>
      <c r="M306" s="7">
        <f>SUMIFS(GQList,GIList,Table_ExternalData_1[[#This Row],[Item_key]],GDList,Table_ExternalData_1[[#Headers],[8]])</f>
        <v>0</v>
      </c>
      <c r="N306" s="7">
        <f>SUMIFS(GQList,GIList,Table_ExternalData_1[[#This Row],[Item_key]],GDList,Table_ExternalData_1[[#Headers],[9]])</f>
        <v>0</v>
      </c>
      <c r="O306" s="7">
        <f>SUMIFS(GQList,GIList,Table_ExternalData_1[[#This Row],[Item_key]],GDList,Table_ExternalData_1[[#Headers],[10]])</f>
        <v>0</v>
      </c>
      <c r="P306" s="7">
        <f>SUMIFS(GQList,GIList,Table_ExternalData_1[[#This Row],[Item_key]],GDList,Table_ExternalData_1[[#Headers],[11]])</f>
        <v>0</v>
      </c>
      <c r="Q306" s="7">
        <f>SUMIFS(GQList,GIList,Table_ExternalData_1[[#This Row],[Item_key]],GDList,Table_ExternalData_1[[#Headers],[12]])</f>
        <v>0</v>
      </c>
      <c r="R306" s="7">
        <f>SUMIFS(GQList,GIList,Table_ExternalData_1[[#This Row],[Item_key]],GDList,Table_ExternalData_1[[#Headers],[13]])</f>
        <v>0</v>
      </c>
      <c r="S306" s="7">
        <f>SUMIFS(GQList,GIList,Table_ExternalData_1[[#This Row],[Item_key]],GDList,Table_ExternalData_1[[#Headers],[14]])</f>
        <v>0</v>
      </c>
      <c r="T306" s="7">
        <f>SUMIFS(GQList,GIList,Table_ExternalData_1[[#This Row],[Item_key]],GDList,Table_ExternalData_1[[#Headers],[15]])</f>
        <v>0</v>
      </c>
      <c r="U306" s="7">
        <f>SUMIFS(GQList,GIList,Table_ExternalData_1[[#This Row],[Item_key]],GDList,Table_ExternalData_1[[#Headers],[16]])</f>
        <v>0</v>
      </c>
      <c r="V306" s="7">
        <f>SUMIFS(GQList,GIList,Table_ExternalData_1[[#This Row],[Item_key]],GDList,Table_ExternalData_1[[#Headers],[17]])</f>
        <v>4200</v>
      </c>
      <c r="W306" s="7">
        <f>SUMIFS(GQList,GIList,Table_ExternalData_1[[#This Row],[Item_key]],GDList,Table_ExternalData_1[[#Headers],[18]])</f>
        <v>0</v>
      </c>
      <c r="X306" s="7">
        <f>SUMIFS(GQList,GIList,Table_ExternalData_1[[#This Row],[Item_key]],GDList,Table_ExternalData_1[[#Headers],[19]])</f>
        <v>0</v>
      </c>
      <c r="Y306" s="7">
        <f>SUMIFS(GQList,GIList,Table_ExternalData_1[[#This Row],[Item_key]],GDList,Table_ExternalData_1[[#Headers],[20]])</f>
        <v>0</v>
      </c>
      <c r="Z306" s="7">
        <f>SUMIFS(GQList,GIList,Table_ExternalData_1[[#This Row],[Item_key]],GDList,Table_ExternalData_1[[#Headers],[21]])</f>
        <v>0</v>
      </c>
      <c r="AA306" s="7">
        <f>SUMIFS(GQList,GIList,Table_ExternalData_1[[#This Row],[Item_key]],GDList,Table_ExternalData_1[[#Headers],[22]])</f>
        <v>0</v>
      </c>
      <c r="AB306" s="7">
        <f>SUMIFS(GQList,GIList,Table_ExternalData_1[[#This Row],[Item_key]],GDList,Table_ExternalData_1[[#Headers],[23]])</f>
        <v>0</v>
      </c>
      <c r="AC306" s="7">
        <f>SUMIFS(GQList,GIList,Table_ExternalData_1[[#This Row],[Item_key]],GDList,Table_ExternalData_1[[#Headers],[24]])</f>
        <v>0</v>
      </c>
      <c r="AD306" s="7">
        <f>SUMIFS(GQList,GIList,Table_ExternalData_1[[#This Row],[Item_key]],GDList,Table_ExternalData_1[[#Headers],[25]])</f>
        <v>0</v>
      </c>
      <c r="AE306" s="7">
        <f>SUMIFS(GQList,GIList,Table_ExternalData_1[[#This Row],[Item_key]],GDList,Table_ExternalData_1[[#Headers],[26]])</f>
        <v>0</v>
      </c>
      <c r="AF306" s="7">
        <f>SUMIFS(GQList,GIList,Table_ExternalData_1[[#This Row],[Item_key]],GDList,Table_ExternalData_1[[#Headers],[27]])</f>
        <v>0</v>
      </c>
      <c r="AG306" s="7">
        <f>SUMIFS(GQList,GIList,Table_ExternalData_1[[#This Row],[Item_key]],GDList,Table_ExternalData_1[[#Headers],[28]])</f>
        <v>0</v>
      </c>
      <c r="AH306" s="7">
        <f>SUMIFS(GQList,GIList,Table_ExternalData_1[[#This Row],[Item_key]],GDList,Table_ExternalData_1[[#Headers],[29]])</f>
        <v>0</v>
      </c>
      <c r="AI306" s="7">
        <f>SUMIFS(GQList,GIList,Table_ExternalData_1[[#This Row],[Item_key]],GDList,Table_ExternalData_1[[#Headers],[30]])</f>
        <v>0</v>
      </c>
      <c r="AJ306" s="7">
        <f>SUMIFS(GQList,GIList,Table_ExternalData_1[[#This Row],[Item_key]],GDList,Table_ExternalData_1[[#Headers],[31]])</f>
        <v>0</v>
      </c>
      <c r="AK306" s="7">
        <f>SUM(Table_ExternalData_1[[#This Row],[1]:[31]])</f>
        <v>4500</v>
      </c>
    </row>
    <row r="307" spans="1:37" hidden="1">
      <c r="A307" s="3" t="s">
        <v>1001</v>
      </c>
      <c r="B307" s="3" t="s">
        <v>22</v>
      </c>
      <c r="C307" s="3" t="s">
        <v>1021</v>
      </c>
      <c r="D307" s="3" t="s">
        <v>1022</v>
      </c>
      <c r="E307" s="6" t="s">
        <v>1662</v>
      </c>
      <c r="F307" s="7">
        <f>SUMIFS(GQList,GIList,Table_ExternalData_1[[#This Row],[Item_key]],GDList,Table_ExternalData_1[[#Headers],[1]])</f>
        <v>0</v>
      </c>
      <c r="G307" s="7">
        <f>SUMIFS(GQList,GIList,Table_ExternalData_1[[#This Row],[Item_key]],GDList,Table_ExternalData_1[[#Headers],[2]])</f>
        <v>1800</v>
      </c>
      <c r="H307" s="7">
        <f>SUMIFS(GQList,GIList,Table_ExternalData_1[[#This Row],[Item_key]],GDList,Table_ExternalData_1[[#Headers],[3]])</f>
        <v>0</v>
      </c>
      <c r="I307" s="7">
        <f>SUMIFS(GQList,GIList,Table_ExternalData_1[[#This Row],[Item_key]],GDList,Table_ExternalData_1[[#Headers],[4]])</f>
        <v>0</v>
      </c>
      <c r="J307" s="7">
        <f>SUMIFS(GQList,GIList,Table_ExternalData_1[[#This Row],[Item_key]],GDList,Table_ExternalData_1[[#Headers],[5]])</f>
        <v>0</v>
      </c>
      <c r="K307" s="7">
        <f>SUMIFS(GQList,GIList,Table_ExternalData_1[[#This Row],[Item_key]],GDList,Table_ExternalData_1[[#Headers],[6]])</f>
        <v>0</v>
      </c>
      <c r="L307" s="7">
        <f>SUMIFS(GQList,GIList,Table_ExternalData_1[[#This Row],[Item_key]],GDList,Table_ExternalData_1[[#Headers],[7]])</f>
        <v>0</v>
      </c>
      <c r="M307" s="7">
        <f>SUMIFS(GQList,GIList,Table_ExternalData_1[[#This Row],[Item_key]],GDList,Table_ExternalData_1[[#Headers],[8]])</f>
        <v>0</v>
      </c>
      <c r="N307" s="7">
        <f>SUMIFS(GQList,GIList,Table_ExternalData_1[[#This Row],[Item_key]],GDList,Table_ExternalData_1[[#Headers],[9]])</f>
        <v>0</v>
      </c>
      <c r="O307" s="7">
        <f>SUMIFS(GQList,GIList,Table_ExternalData_1[[#This Row],[Item_key]],GDList,Table_ExternalData_1[[#Headers],[10]])</f>
        <v>0</v>
      </c>
      <c r="P307" s="7">
        <f>SUMIFS(GQList,GIList,Table_ExternalData_1[[#This Row],[Item_key]],GDList,Table_ExternalData_1[[#Headers],[11]])</f>
        <v>0</v>
      </c>
      <c r="Q307" s="7">
        <f>SUMIFS(GQList,GIList,Table_ExternalData_1[[#This Row],[Item_key]],GDList,Table_ExternalData_1[[#Headers],[12]])</f>
        <v>0</v>
      </c>
      <c r="R307" s="7">
        <f>SUMIFS(GQList,GIList,Table_ExternalData_1[[#This Row],[Item_key]],GDList,Table_ExternalData_1[[#Headers],[13]])</f>
        <v>0</v>
      </c>
      <c r="S307" s="7">
        <f>SUMIFS(GQList,GIList,Table_ExternalData_1[[#This Row],[Item_key]],GDList,Table_ExternalData_1[[#Headers],[14]])</f>
        <v>0</v>
      </c>
      <c r="T307" s="7">
        <f>SUMIFS(GQList,GIList,Table_ExternalData_1[[#This Row],[Item_key]],GDList,Table_ExternalData_1[[#Headers],[15]])</f>
        <v>0</v>
      </c>
      <c r="U307" s="7">
        <f>SUMIFS(GQList,GIList,Table_ExternalData_1[[#This Row],[Item_key]],GDList,Table_ExternalData_1[[#Headers],[16]])</f>
        <v>0</v>
      </c>
      <c r="V307" s="7">
        <f>SUMIFS(GQList,GIList,Table_ExternalData_1[[#This Row],[Item_key]],GDList,Table_ExternalData_1[[#Headers],[17]])</f>
        <v>4200</v>
      </c>
      <c r="W307" s="7">
        <f>SUMIFS(GQList,GIList,Table_ExternalData_1[[#This Row],[Item_key]],GDList,Table_ExternalData_1[[#Headers],[18]])</f>
        <v>0</v>
      </c>
      <c r="X307" s="7">
        <f>SUMIFS(GQList,GIList,Table_ExternalData_1[[#This Row],[Item_key]],GDList,Table_ExternalData_1[[#Headers],[19]])</f>
        <v>0</v>
      </c>
      <c r="Y307" s="7">
        <f>SUMIFS(GQList,GIList,Table_ExternalData_1[[#This Row],[Item_key]],GDList,Table_ExternalData_1[[#Headers],[20]])</f>
        <v>0</v>
      </c>
      <c r="Z307" s="7">
        <f>SUMIFS(GQList,GIList,Table_ExternalData_1[[#This Row],[Item_key]],GDList,Table_ExternalData_1[[#Headers],[21]])</f>
        <v>0</v>
      </c>
      <c r="AA307" s="7">
        <f>SUMIFS(GQList,GIList,Table_ExternalData_1[[#This Row],[Item_key]],GDList,Table_ExternalData_1[[#Headers],[22]])</f>
        <v>0</v>
      </c>
      <c r="AB307" s="7">
        <f>SUMIFS(GQList,GIList,Table_ExternalData_1[[#This Row],[Item_key]],GDList,Table_ExternalData_1[[#Headers],[23]])</f>
        <v>0</v>
      </c>
      <c r="AC307" s="7">
        <f>SUMIFS(GQList,GIList,Table_ExternalData_1[[#This Row],[Item_key]],GDList,Table_ExternalData_1[[#Headers],[24]])</f>
        <v>0</v>
      </c>
      <c r="AD307" s="7">
        <f>SUMIFS(GQList,GIList,Table_ExternalData_1[[#This Row],[Item_key]],GDList,Table_ExternalData_1[[#Headers],[25]])</f>
        <v>0</v>
      </c>
      <c r="AE307" s="7">
        <f>SUMIFS(GQList,GIList,Table_ExternalData_1[[#This Row],[Item_key]],GDList,Table_ExternalData_1[[#Headers],[26]])</f>
        <v>0</v>
      </c>
      <c r="AF307" s="7">
        <f>SUMIFS(GQList,GIList,Table_ExternalData_1[[#This Row],[Item_key]],GDList,Table_ExternalData_1[[#Headers],[27]])</f>
        <v>0</v>
      </c>
      <c r="AG307" s="7">
        <f>SUMIFS(GQList,GIList,Table_ExternalData_1[[#This Row],[Item_key]],GDList,Table_ExternalData_1[[#Headers],[28]])</f>
        <v>0</v>
      </c>
      <c r="AH307" s="7">
        <f>SUMIFS(GQList,GIList,Table_ExternalData_1[[#This Row],[Item_key]],GDList,Table_ExternalData_1[[#Headers],[29]])</f>
        <v>0</v>
      </c>
      <c r="AI307" s="7">
        <f>SUMIFS(GQList,GIList,Table_ExternalData_1[[#This Row],[Item_key]],GDList,Table_ExternalData_1[[#Headers],[30]])</f>
        <v>0</v>
      </c>
      <c r="AJ307" s="7">
        <f>SUMIFS(GQList,GIList,Table_ExternalData_1[[#This Row],[Item_key]],GDList,Table_ExternalData_1[[#Headers],[31]])</f>
        <v>0</v>
      </c>
      <c r="AK307" s="7">
        <f>SUM(Table_ExternalData_1[[#This Row],[1]:[31]])</f>
        <v>6000</v>
      </c>
    </row>
    <row r="308" spans="1:37" hidden="1">
      <c r="A308" s="3" t="s">
        <v>1001</v>
      </c>
      <c r="B308" s="3" t="s">
        <v>23</v>
      </c>
      <c r="C308" s="3" t="s">
        <v>1023</v>
      </c>
      <c r="D308" s="3" t="s">
        <v>1024</v>
      </c>
      <c r="E308" s="6" t="s">
        <v>1662</v>
      </c>
      <c r="F308" s="7">
        <f>SUMIFS(GQList,GIList,Table_ExternalData_1[[#This Row],[Item_key]],GDList,Table_ExternalData_1[[#Headers],[1]])</f>
        <v>0</v>
      </c>
      <c r="G308" s="7">
        <f>SUMIFS(GQList,GIList,Table_ExternalData_1[[#This Row],[Item_key]],GDList,Table_ExternalData_1[[#Headers],[2]])</f>
        <v>1800</v>
      </c>
      <c r="H308" s="7">
        <f>SUMIFS(GQList,GIList,Table_ExternalData_1[[#This Row],[Item_key]],GDList,Table_ExternalData_1[[#Headers],[3]])</f>
        <v>0</v>
      </c>
      <c r="I308" s="7">
        <f>SUMIFS(GQList,GIList,Table_ExternalData_1[[#This Row],[Item_key]],GDList,Table_ExternalData_1[[#Headers],[4]])</f>
        <v>0</v>
      </c>
      <c r="J308" s="7">
        <f>SUMIFS(GQList,GIList,Table_ExternalData_1[[#This Row],[Item_key]],GDList,Table_ExternalData_1[[#Headers],[5]])</f>
        <v>0</v>
      </c>
      <c r="K308" s="7">
        <f>SUMIFS(GQList,GIList,Table_ExternalData_1[[#This Row],[Item_key]],GDList,Table_ExternalData_1[[#Headers],[6]])</f>
        <v>0</v>
      </c>
      <c r="L308" s="7">
        <f>SUMIFS(GQList,GIList,Table_ExternalData_1[[#This Row],[Item_key]],GDList,Table_ExternalData_1[[#Headers],[7]])</f>
        <v>0</v>
      </c>
      <c r="M308" s="7">
        <f>SUMIFS(GQList,GIList,Table_ExternalData_1[[#This Row],[Item_key]],GDList,Table_ExternalData_1[[#Headers],[8]])</f>
        <v>0</v>
      </c>
      <c r="N308" s="7">
        <f>SUMIFS(GQList,GIList,Table_ExternalData_1[[#This Row],[Item_key]],GDList,Table_ExternalData_1[[#Headers],[9]])</f>
        <v>0</v>
      </c>
      <c r="O308" s="7">
        <f>SUMIFS(GQList,GIList,Table_ExternalData_1[[#This Row],[Item_key]],GDList,Table_ExternalData_1[[#Headers],[10]])</f>
        <v>0</v>
      </c>
      <c r="P308" s="7">
        <f>SUMIFS(GQList,GIList,Table_ExternalData_1[[#This Row],[Item_key]],GDList,Table_ExternalData_1[[#Headers],[11]])</f>
        <v>0</v>
      </c>
      <c r="Q308" s="7">
        <f>SUMIFS(GQList,GIList,Table_ExternalData_1[[#This Row],[Item_key]],GDList,Table_ExternalData_1[[#Headers],[12]])</f>
        <v>0</v>
      </c>
      <c r="R308" s="7">
        <f>SUMIFS(GQList,GIList,Table_ExternalData_1[[#This Row],[Item_key]],GDList,Table_ExternalData_1[[#Headers],[13]])</f>
        <v>0</v>
      </c>
      <c r="S308" s="7">
        <f>SUMIFS(GQList,GIList,Table_ExternalData_1[[#This Row],[Item_key]],GDList,Table_ExternalData_1[[#Headers],[14]])</f>
        <v>0</v>
      </c>
      <c r="T308" s="7">
        <f>SUMIFS(GQList,GIList,Table_ExternalData_1[[#This Row],[Item_key]],GDList,Table_ExternalData_1[[#Headers],[15]])</f>
        <v>0</v>
      </c>
      <c r="U308" s="7">
        <f>SUMIFS(GQList,GIList,Table_ExternalData_1[[#This Row],[Item_key]],GDList,Table_ExternalData_1[[#Headers],[16]])</f>
        <v>0</v>
      </c>
      <c r="V308" s="7">
        <f>SUMIFS(GQList,GIList,Table_ExternalData_1[[#This Row],[Item_key]],GDList,Table_ExternalData_1[[#Headers],[17]])</f>
        <v>0</v>
      </c>
      <c r="W308" s="7">
        <f>SUMIFS(GQList,GIList,Table_ExternalData_1[[#This Row],[Item_key]],GDList,Table_ExternalData_1[[#Headers],[18]])</f>
        <v>0</v>
      </c>
      <c r="X308" s="7">
        <f>SUMIFS(GQList,GIList,Table_ExternalData_1[[#This Row],[Item_key]],GDList,Table_ExternalData_1[[#Headers],[19]])</f>
        <v>0</v>
      </c>
      <c r="Y308" s="7">
        <f>SUMIFS(GQList,GIList,Table_ExternalData_1[[#This Row],[Item_key]],GDList,Table_ExternalData_1[[#Headers],[20]])</f>
        <v>0</v>
      </c>
      <c r="Z308" s="7">
        <f>SUMIFS(GQList,GIList,Table_ExternalData_1[[#This Row],[Item_key]],GDList,Table_ExternalData_1[[#Headers],[21]])</f>
        <v>0</v>
      </c>
      <c r="AA308" s="7">
        <f>SUMIFS(GQList,GIList,Table_ExternalData_1[[#This Row],[Item_key]],GDList,Table_ExternalData_1[[#Headers],[22]])</f>
        <v>4200</v>
      </c>
      <c r="AB308" s="7">
        <f>SUMIFS(GQList,GIList,Table_ExternalData_1[[#This Row],[Item_key]],GDList,Table_ExternalData_1[[#Headers],[23]])</f>
        <v>0</v>
      </c>
      <c r="AC308" s="7">
        <f>SUMIFS(GQList,GIList,Table_ExternalData_1[[#This Row],[Item_key]],GDList,Table_ExternalData_1[[#Headers],[24]])</f>
        <v>0</v>
      </c>
      <c r="AD308" s="7">
        <f>SUMIFS(GQList,GIList,Table_ExternalData_1[[#This Row],[Item_key]],GDList,Table_ExternalData_1[[#Headers],[25]])</f>
        <v>0</v>
      </c>
      <c r="AE308" s="7">
        <f>SUMIFS(GQList,GIList,Table_ExternalData_1[[#This Row],[Item_key]],GDList,Table_ExternalData_1[[#Headers],[26]])</f>
        <v>0</v>
      </c>
      <c r="AF308" s="7">
        <f>SUMIFS(GQList,GIList,Table_ExternalData_1[[#This Row],[Item_key]],GDList,Table_ExternalData_1[[#Headers],[27]])</f>
        <v>0</v>
      </c>
      <c r="AG308" s="7">
        <f>SUMIFS(GQList,GIList,Table_ExternalData_1[[#This Row],[Item_key]],GDList,Table_ExternalData_1[[#Headers],[28]])</f>
        <v>0</v>
      </c>
      <c r="AH308" s="7">
        <f>SUMIFS(GQList,GIList,Table_ExternalData_1[[#This Row],[Item_key]],GDList,Table_ExternalData_1[[#Headers],[29]])</f>
        <v>0</v>
      </c>
      <c r="AI308" s="7">
        <f>SUMIFS(GQList,GIList,Table_ExternalData_1[[#This Row],[Item_key]],GDList,Table_ExternalData_1[[#Headers],[30]])</f>
        <v>0</v>
      </c>
      <c r="AJ308" s="7">
        <f>SUMIFS(GQList,GIList,Table_ExternalData_1[[#This Row],[Item_key]],GDList,Table_ExternalData_1[[#Headers],[31]])</f>
        <v>0</v>
      </c>
      <c r="AK308" s="7">
        <f>SUM(Table_ExternalData_1[[#This Row],[1]:[31]])</f>
        <v>6000</v>
      </c>
    </row>
    <row r="309" spans="1:37" ht="24" hidden="1">
      <c r="A309" s="3" t="s">
        <v>1001</v>
      </c>
      <c r="B309" s="3" t="s">
        <v>1724</v>
      </c>
      <c r="C309" s="3" t="s">
        <v>1999</v>
      </c>
      <c r="D309" s="3" t="s">
        <v>2000</v>
      </c>
      <c r="E309" s="6" t="s">
        <v>1662</v>
      </c>
      <c r="F309" s="7">
        <f>SUMIFS(GQList,GIList,Table_ExternalData_1[[#This Row],[Item_key]],GDList,Table_ExternalData_1[[#Headers],[1]])</f>
        <v>0</v>
      </c>
      <c r="G309" s="7">
        <f>SUMIFS(GQList,GIList,Table_ExternalData_1[[#This Row],[Item_key]],GDList,Table_ExternalData_1[[#Headers],[2]])</f>
        <v>0</v>
      </c>
      <c r="H309" s="7">
        <f>SUMIFS(GQList,GIList,Table_ExternalData_1[[#This Row],[Item_key]],GDList,Table_ExternalData_1[[#Headers],[3]])</f>
        <v>0</v>
      </c>
      <c r="I309" s="7">
        <f>SUMIFS(GQList,GIList,Table_ExternalData_1[[#This Row],[Item_key]],GDList,Table_ExternalData_1[[#Headers],[4]])</f>
        <v>0</v>
      </c>
      <c r="J309" s="7">
        <f>SUMIFS(GQList,GIList,Table_ExternalData_1[[#This Row],[Item_key]],GDList,Table_ExternalData_1[[#Headers],[5]])</f>
        <v>0</v>
      </c>
      <c r="K309" s="7">
        <f>SUMIFS(GQList,GIList,Table_ExternalData_1[[#This Row],[Item_key]],GDList,Table_ExternalData_1[[#Headers],[6]])</f>
        <v>0</v>
      </c>
      <c r="L309" s="7">
        <f>SUMIFS(GQList,GIList,Table_ExternalData_1[[#This Row],[Item_key]],GDList,Table_ExternalData_1[[#Headers],[7]])</f>
        <v>0</v>
      </c>
      <c r="M309" s="7">
        <f>SUMIFS(GQList,GIList,Table_ExternalData_1[[#This Row],[Item_key]],GDList,Table_ExternalData_1[[#Headers],[8]])</f>
        <v>0</v>
      </c>
      <c r="N309" s="7">
        <f>SUMIFS(GQList,GIList,Table_ExternalData_1[[#This Row],[Item_key]],GDList,Table_ExternalData_1[[#Headers],[9]])</f>
        <v>0</v>
      </c>
      <c r="O309" s="7">
        <f>SUMIFS(GQList,GIList,Table_ExternalData_1[[#This Row],[Item_key]],GDList,Table_ExternalData_1[[#Headers],[10]])</f>
        <v>0</v>
      </c>
      <c r="P309" s="7">
        <f>SUMIFS(GQList,GIList,Table_ExternalData_1[[#This Row],[Item_key]],GDList,Table_ExternalData_1[[#Headers],[11]])</f>
        <v>0</v>
      </c>
      <c r="Q309" s="7">
        <f>SUMIFS(GQList,GIList,Table_ExternalData_1[[#This Row],[Item_key]],GDList,Table_ExternalData_1[[#Headers],[12]])</f>
        <v>0</v>
      </c>
      <c r="R309" s="7">
        <f>SUMIFS(GQList,GIList,Table_ExternalData_1[[#This Row],[Item_key]],GDList,Table_ExternalData_1[[#Headers],[13]])</f>
        <v>0</v>
      </c>
      <c r="S309" s="7">
        <f>SUMIFS(GQList,GIList,Table_ExternalData_1[[#This Row],[Item_key]],GDList,Table_ExternalData_1[[#Headers],[14]])</f>
        <v>0</v>
      </c>
      <c r="T309" s="7">
        <f>SUMIFS(GQList,GIList,Table_ExternalData_1[[#This Row],[Item_key]],GDList,Table_ExternalData_1[[#Headers],[15]])</f>
        <v>0</v>
      </c>
      <c r="U309" s="7">
        <f>SUMIFS(GQList,GIList,Table_ExternalData_1[[#This Row],[Item_key]],GDList,Table_ExternalData_1[[#Headers],[16]])</f>
        <v>0</v>
      </c>
      <c r="V309" s="7">
        <f>SUMIFS(GQList,GIList,Table_ExternalData_1[[#This Row],[Item_key]],GDList,Table_ExternalData_1[[#Headers],[17]])</f>
        <v>0</v>
      </c>
      <c r="W309" s="7">
        <f>SUMIFS(GQList,GIList,Table_ExternalData_1[[#This Row],[Item_key]],GDList,Table_ExternalData_1[[#Headers],[18]])</f>
        <v>0</v>
      </c>
      <c r="X309" s="7">
        <f>SUMIFS(GQList,GIList,Table_ExternalData_1[[#This Row],[Item_key]],GDList,Table_ExternalData_1[[#Headers],[19]])</f>
        <v>0</v>
      </c>
      <c r="Y309" s="7">
        <f>SUMIFS(GQList,GIList,Table_ExternalData_1[[#This Row],[Item_key]],GDList,Table_ExternalData_1[[#Headers],[20]])</f>
        <v>0</v>
      </c>
      <c r="Z309" s="7">
        <f>SUMIFS(GQList,GIList,Table_ExternalData_1[[#This Row],[Item_key]],GDList,Table_ExternalData_1[[#Headers],[21]])</f>
        <v>0</v>
      </c>
      <c r="AA309" s="7">
        <f>SUMIFS(GQList,GIList,Table_ExternalData_1[[#This Row],[Item_key]],GDList,Table_ExternalData_1[[#Headers],[22]])</f>
        <v>0</v>
      </c>
      <c r="AB309" s="7">
        <f>SUMIFS(GQList,GIList,Table_ExternalData_1[[#This Row],[Item_key]],GDList,Table_ExternalData_1[[#Headers],[23]])</f>
        <v>0</v>
      </c>
      <c r="AC309" s="7">
        <f>SUMIFS(GQList,GIList,Table_ExternalData_1[[#This Row],[Item_key]],GDList,Table_ExternalData_1[[#Headers],[24]])</f>
        <v>0</v>
      </c>
      <c r="AD309" s="7">
        <f>SUMIFS(GQList,GIList,Table_ExternalData_1[[#This Row],[Item_key]],GDList,Table_ExternalData_1[[#Headers],[25]])</f>
        <v>0</v>
      </c>
      <c r="AE309" s="7">
        <f>SUMIFS(GQList,GIList,Table_ExternalData_1[[#This Row],[Item_key]],GDList,Table_ExternalData_1[[#Headers],[26]])</f>
        <v>0</v>
      </c>
      <c r="AF309" s="7">
        <f>SUMIFS(GQList,GIList,Table_ExternalData_1[[#This Row],[Item_key]],GDList,Table_ExternalData_1[[#Headers],[27]])</f>
        <v>0</v>
      </c>
      <c r="AG309" s="7">
        <f>SUMIFS(GQList,GIList,Table_ExternalData_1[[#This Row],[Item_key]],GDList,Table_ExternalData_1[[#Headers],[28]])</f>
        <v>0</v>
      </c>
      <c r="AH309" s="7">
        <f>SUMIFS(GQList,GIList,Table_ExternalData_1[[#This Row],[Item_key]],GDList,Table_ExternalData_1[[#Headers],[29]])</f>
        <v>0</v>
      </c>
      <c r="AI309" s="7">
        <f>SUMIFS(GQList,GIList,Table_ExternalData_1[[#This Row],[Item_key]],GDList,Table_ExternalData_1[[#Headers],[30]])</f>
        <v>0</v>
      </c>
      <c r="AJ309" s="7">
        <f>SUMIFS(GQList,GIList,Table_ExternalData_1[[#This Row],[Item_key]],GDList,Table_ExternalData_1[[#Headers],[31]])</f>
        <v>2500</v>
      </c>
      <c r="AK309" s="7">
        <f>SUM(Table_ExternalData_1[[#This Row],[1]:[31]])</f>
        <v>2500</v>
      </c>
    </row>
    <row r="310" spans="1:37" hidden="1">
      <c r="A310" s="3" t="s">
        <v>1001</v>
      </c>
      <c r="B310" s="3" t="s">
        <v>175</v>
      </c>
      <c r="C310" s="3" t="s">
        <v>1025</v>
      </c>
      <c r="D310" s="3" t="s">
        <v>1026</v>
      </c>
      <c r="E310" s="6" t="s">
        <v>1662</v>
      </c>
      <c r="F310" s="7">
        <f>SUMIFS(GQList,GIList,Table_ExternalData_1[[#This Row],[Item_key]],GDList,Table_ExternalData_1[[#Headers],[1]])</f>
        <v>0</v>
      </c>
      <c r="G310" s="7">
        <f>SUMIFS(GQList,GIList,Table_ExternalData_1[[#This Row],[Item_key]],GDList,Table_ExternalData_1[[#Headers],[2]])</f>
        <v>0</v>
      </c>
      <c r="H310" s="7">
        <f>SUMIFS(GQList,GIList,Table_ExternalData_1[[#This Row],[Item_key]],GDList,Table_ExternalData_1[[#Headers],[3]])</f>
        <v>0</v>
      </c>
      <c r="I310" s="7">
        <f>SUMIFS(GQList,GIList,Table_ExternalData_1[[#This Row],[Item_key]],GDList,Table_ExternalData_1[[#Headers],[4]])</f>
        <v>0</v>
      </c>
      <c r="J310" s="7">
        <f>SUMIFS(GQList,GIList,Table_ExternalData_1[[#This Row],[Item_key]],GDList,Table_ExternalData_1[[#Headers],[5]])</f>
        <v>450</v>
      </c>
      <c r="K310" s="7">
        <f>SUMIFS(GQList,GIList,Table_ExternalData_1[[#This Row],[Item_key]],GDList,Table_ExternalData_1[[#Headers],[6]])</f>
        <v>0</v>
      </c>
      <c r="L310" s="7">
        <f>SUMIFS(GQList,GIList,Table_ExternalData_1[[#This Row],[Item_key]],GDList,Table_ExternalData_1[[#Headers],[7]])</f>
        <v>0</v>
      </c>
      <c r="M310" s="7">
        <f>SUMIFS(GQList,GIList,Table_ExternalData_1[[#This Row],[Item_key]],GDList,Table_ExternalData_1[[#Headers],[8]])</f>
        <v>0</v>
      </c>
      <c r="N310" s="7">
        <f>SUMIFS(GQList,GIList,Table_ExternalData_1[[#This Row],[Item_key]],GDList,Table_ExternalData_1[[#Headers],[9]])</f>
        <v>0</v>
      </c>
      <c r="O310" s="7">
        <f>SUMIFS(GQList,GIList,Table_ExternalData_1[[#This Row],[Item_key]],GDList,Table_ExternalData_1[[#Headers],[10]])</f>
        <v>0</v>
      </c>
      <c r="P310" s="7">
        <f>SUMIFS(GQList,GIList,Table_ExternalData_1[[#This Row],[Item_key]],GDList,Table_ExternalData_1[[#Headers],[11]])</f>
        <v>0</v>
      </c>
      <c r="Q310" s="7">
        <f>SUMIFS(GQList,GIList,Table_ExternalData_1[[#This Row],[Item_key]],GDList,Table_ExternalData_1[[#Headers],[12]])</f>
        <v>0</v>
      </c>
      <c r="R310" s="7">
        <f>SUMIFS(GQList,GIList,Table_ExternalData_1[[#This Row],[Item_key]],GDList,Table_ExternalData_1[[#Headers],[13]])</f>
        <v>0</v>
      </c>
      <c r="S310" s="7">
        <f>SUMIFS(GQList,GIList,Table_ExternalData_1[[#This Row],[Item_key]],GDList,Table_ExternalData_1[[#Headers],[14]])</f>
        <v>0</v>
      </c>
      <c r="T310" s="7">
        <f>SUMIFS(GQList,GIList,Table_ExternalData_1[[#This Row],[Item_key]],GDList,Table_ExternalData_1[[#Headers],[15]])</f>
        <v>0</v>
      </c>
      <c r="U310" s="7">
        <f>SUMIFS(GQList,GIList,Table_ExternalData_1[[#This Row],[Item_key]],GDList,Table_ExternalData_1[[#Headers],[16]])</f>
        <v>0</v>
      </c>
      <c r="V310" s="7">
        <f>SUMIFS(GQList,GIList,Table_ExternalData_1[[#This Row],[Item_key]],GDList,Table_ExternalData_1[[#Headers],[17]])</f>
        <v>0</v>
      </c>
      <c r="W310" s="7">
        <f>SUMIFS(GQList,GIList,Table_ExternalData_1[[#This Row],[Item_key]],GDList,Table_ExternalData_1[[#Headers],[18]])</f>
        <v>0</v>
      </c>
      <c r="X310" s="7">
        <f>SUMIFS(GQList,GIList,Table_ExternalData_1[[#This Row],[Item_key]],GDList,Table_ExternalData_1[[#Headers],[19]])</f>
        <v>0</v>
      </c>
      <c r="Y310" s="7">
        <f>SUMIFS(GQList,GIList,Table_ExternalData_1[[#This Row],[Item_key]],GDList,Table_ExternalData_1[[#Headers],[20]])</f>
        <v>0</v>
      </c>
      <c r="Z310" s="7">
        <f>SUMIFS(GQList,GIList,Table_ExternalData_1[[#This Row],[Item_key]],GDList,Table_ExternalData_1[[#Headers],[21]])</f>
        <v>0</v>
      </c>
      <c r="AA310" s="7">
        <f>SUMIFS(GQList,GIList,Table_ExternalData_1[[#This Row],[Item_key]],GDList,Table_ExternalData_1[[#Headers],[22]])</f>
        <v>1050</v>
      </c>
      <c r="AB310" s="7">
        <f>SUMIFS(GQList,GIList,Table_ExternalData_1[[#This Row],[Item_key]],GDList,Table_ExternalData_1[[#Headers],[23]])</f>
        <v>0</v>
      </c>
      <c r="AC310" s="7">
        <f>SUMIFS(GQList,GIList,Table_ExternalData_1[[#This Row],[Item_key]],GDList,Table_ExternalData_1[[#Headers],[24]])</f>
        <v>0</v>
      </c>
      <c r="AD310" s="7">
        <f>SUMIFS(GQList,GIList,Table_ExternalData_1[[#This Row],[Item_key]],GDList,Table_ExternalData_1[[#Headers],[25]])</f>
        <v>0</v>
      </c>
      <c r="AE310" s="7">
        <f>SUMIFS(GQList,GIList,Table_ExternalData_1[[#This Row],[Item_key]],GDList,Table_ExternalData_1[[#Headers],[26]])</f>
        <v>0</v>
      </c>
      <c r="AF310" s="7">
        <f>SUMIFS(GQList,GIList,Table_ExternalData_1[[#This Row],[Item_key]],GDList,Table_ExternalData_1[[#Headers],[27]])</f>
        <v>0</v>
      </c>
      <c r="AG310" s="7">
        <f>SUMIFS(GQList,GIList,Table_ExternalData_1[[#This Row],[Item_key]],GDList,Table_ExternalData_1[[#Headers],[28]])</f>
        <v>0</v>
      </c>
      <c r="AH310" s="7">
        <f>SUMIFS(GQList,GIList,Table_ExternalData_1[[#This Row],[Item_key]],GDList,Table_ExternalData_1[[#Headers],[29]])</f>
        <v>0</v>
      </c>
      <c r="AI310" s="7">
        <f>SUMIFS(GQList,GIList,Table_ExternalData_1[[#This Row],[Item_key]],GDList,Table_ExternalData_1[[#Headers],[30]])</f>
        <v>0</v>
      </c>
      <c r="AJ310" s="7">
        <f>SUMIFS(GQList,GIList,Table_ExternalData_1[[#This Row],[Item_key]],GDList,Table_ExternalData_1[[#Headers],[31]])</f>
        <v>0</v>
      </c>
      <c r="AK310" s="7">
        <f>SUM(Table_ExternalData_1[[#This Row],[1]:[31]])</f>
        <v>1500</v>
      </c>
    </row>
    <row r="311" spans="1:37" hidden="1">
      <c r="A311" s="3" t="s">
        <v>1001</v>
      </c>
      <c r="B311" s="3" t="s">
        <v>24</v>
      </c>
      <c r="C311" s="3" t="s">
        <v>1027</v>
      </c>
      <c r="D311" s="3" t="s">
        <v>1028</v>
      </c>
      <c r="E311" s="6" t="s">
        <v>1662</v>
      </c>
      <c r="F311" s="7">
        <f>SUMIFS(GQList,GIList,Table_ExternalData_1[[#This Row],[Item_key]],GDList,Table_ExternalData_1[[#Headers],[1]])</f>
        <v>0</v>
      </c>
      <c r="G311" s="7">
        <f>SUMIFS(GQList,GIList,Table_ExternalData_1[[#This Row],[Item_key]],GDList,Table_ExternalData_1[[#Headers],[2]])</f>
        <v>900</v>
      </c>
      <c r="H311" s="7">
        <f>SUMIFS(GQList,GIList,Table_ExternalData_1[[#This Row],[Item_key]],GDList,Table_ExternalData_1[[#Headers],[3]])</f>
        <v>0</v>
      </c>
      <c r="I311" s="7">
        <f>SUMIFS(GQList,GIList,Table_ExternalData_1[[#This Row],[Item_key]],GDList,Table_ExternalData_1[[#Headers],[4]])</f>
        <v>0</v>
      </c>
      <c r="J311" s="7">
        <f>SUMIFS(GQList,GIList,Table_ExternalData_1[[#This Row],[Item_key]],GDList,Table_ExternalData_1[[#Headers],[5]])</f>
        <v>0</v>
      </c>
      <c r="K311" s="7">
        <f>SUMIFS(GQList,GIList,Table_ExternalData_1[[#This Row],[Item_key]],GDList,Table_ExternalData_1[[#Headers],[6]])</f>
        <v>0</v>
      </c>
      <c r="L311" s="7">
        <f>SUMIFS(GQList,GIList,Table_ExternalData_1[[#This Row],[Item_key]],GDList,Table_ExternalData_1[[#Headers],[7]])</f>
        <v>0</v>
      </c>
      <c r="M311" s="7">
        <f>SUMIFS(GQList,GIList,Table_ExternalData_1[[#This Row],[Item_key]],GDList,Table_ExternalData_1[[#Headers],[8]])</f>
        <v>0</v>
      </c>
      <c r="N311" s="7">
        <f>SUMIFS(GQList,GIList,Table_ExternalData_1[[#This Row],[Item_key]],GDList,Table_ExternalData_1[[#Headers],[9]])</f>
        <v>0</v>
      </c>
      <c r="O311" s="7">
        <f>SUMIFS(GQList,GIList,Table_ExternalData_1[[#This Row],[Item_key]],GDList,Table_ExternalData_1[[#Headers],[10]])</f>
        <v>0</v>
      </c>
      <c r="P311" s="7">
        <f>SUMIFS(GQList,GIList,Table_ExternalData_1[[#This Row],[Item_key]],GDList,Table_ExternalData_1[[#Headers],[11]])</f>
        <v>0</v>
      </c>
      <c r="Q311" s="7">
        <f>SUMIFS(GQList,GIList,Table_ExternalData_1[[#This Row],[Item_key]],GDList,Table_ExternalData_1[[#Headers],[12]])</f>
        <v>0</v>
      </c>
      <c r="R311" s="7">
        <f>SUMIFS(GQList,GIList,Table_ExternalData_1[[#This Row],[Item_key]],GDList,Table_ExternalData_1[[#Headers],[13]])</f>
        <v>0</v>
      </c>
      <c r="S311" s="7">
        <f>SUMIFS(GQList,GIList,Table_ExternalData_1[[#This Row],[Item_key]],GDList,Table_ExternalData_1[[#Headers],[14]])</f>
        <v>0</v>
      </c>
      <c r="T311" s="7">
        <f>SUMIFS(GQList,GIList,Table_ExternalData_1[[#This Row],[Item_key]],GDList,Table_ExternalData_1[[#Headers],[15]])</f>
        <v>0</v>
      </c>
      <c r="U311" s="7">
        <f>SUMIFS(GQList,GIList,Table_ExternalData_1[[#This Row],[Item_key]],GDList,Table_ExternalData_1[[#Headers],[16]])</f>
        <v>0</v>
      </c>
      <c r="V311" s="7">
        <f>SUMIFS(GQList,GIList,Table_ExternalData_1[[#This Row],[Item_key]],GDList,Table_ExternalData_1[[#Headers],[17]])</f>
        <v>2100</v>
      </c>
      <c r="W311" s="7">
        <f>SUMIFS(GQList,GIList,Table_ExternalData_1[[#This Row],[Item_key]],GDList,Table_ExternalData_1[[#Headers],[18]])</f>
        <v>0</v>
      </c>
      <c r="X311" s="7">
        <f>SUMIFS(GQList,GIList,Table_ExternalData_1[[#This Row],[Item_key]],GDList,Table_ExternalData_1[[#Headers],[19]])</f>
        <v>0</v>
      </c>
      <c r="Y311" s="7">
        <f>SUMIFS(GQList,GIList,Table_ExternalData_1[[#This Row],[Item_key]],GDList,Table_ExternalData_1[[#Headers],[20]])</f>
        <v>0</v>
      </c>
      <c r="Z311" s="7">
        <f>SUMIFS(GQList,GIList,Table_ExternalData_1[[#This Row],[Item_key]],GDList,Table_ExternalData_1[[#Headers],[21]])</f>
        <v>0</v>
      </c>
      <c r="AA311" s="7">
        <f>SUMIFS(GQList,GIList,Table_ExternalData_1[[#This Row],[Item_key]],GDList,Table_ExternalData_1[[#Headers],[22]])</f>
        <v>0</v>
      </c>
      <c r="AB311" s="7">
        <f>SUMIFS(GQList,GIList,Table_ExternalData_1[[#This Row],[Item_key]],GDList,Table_ExternalData_1[[#Headers],[23]])</f>
        <v>0</v>
      </c>
      <c r="AC311" s="7">
        <f>SUMIFS(GQList,GIList,Table_ExternalData_1[[#This Row],[Item_key]],GDList,Table_ExternalData_1[[#Headers],[24]])</f>
        <v>0</v>
      </c>
      <c r="AD311" s="7">
        <f>SUMIFS(GQList,GIList,Table_ExternalData_1[[#This Row],[Item_key]],GDList,Table_ExternalData_1[[#Headers],[25]])</f>
        <v>0</v>
      </c>
      <c r="AE311" s="7">
        <f>SUMIFS(GQList,GIList,Table_ExternalData_1[[#This Row],[Item_key]],GDList,Table_ExternalData_1[[#Headers],[26]])</f>
        <v>0</v>
      </c>
      <c r="AF311" s="7">
        <f>SUMIFS(GQList,GIList,Table_ExternalData_1[[#This Row],[Item_key]],GDList,Table_ExternalData_1[[#Headers],[27]])</f>
        <v>0</v>
      </c>
      <c r="AG311" s="7">
        <f>SUMIFS(GQList,GIList,Table_ExternalData_1[[#This Row],[Item_key]],GDList,Table_ExternalData_1[[#Headers],[28]])</f>
        <v>0</v>
      </c>
      <c r="AH311" s="7">
        <f>SUMIFS(GQList,GIList,Table_ExternalData_1[[#This Row],[Item_key]],GDList,Table_ExternalData_1[[#Headers],[29]])</f>
        <v>0</v>
      </c>
      <c r="AI311" s="7">
        <f>SUMIFS(GQList,GIList,Table_ExternalData_1[[#This Row],[Item_key]],GDList,Table_ExternalData_1[[#Headers],[30]])</f>
        <v>0</v>
      </c>
      <c r="AJ311" s="7">
        <f>SUMIFS(GQList,GIList,Table_ExternalData_1[[#This Row],[Item_key]],GDList,Table_ExternalData_1[[#Headers],[31]])</f>
        <v>0</v>
      </c>
      <c r="AK311" s="7">
        <f>SUM(Table_ExternalData_1[[#This Row],[1]:[31]])</f>
        <v>3000</v>
      </c>
    </row>
    <row r="312" spans="1:37" hidden="1">
      <c r="A312" s="3" t="s">
        <v>1001</v>
      </c>
      <c r="B312" s="3" t="s">
        <v>176</v>
      </c>
      <c r="C312" s="3" t="s">
        <v>1029</v>
      </c>
      <c r="D312" s="3" t="s">
        <v>1030</v>
      </c>
      <c r="E312" s="6" t="s">
        <v>1662</v>
      </c>
      <c r="F312" s="7">
        <f>SUMIFS(GQList,GIList,Table_ExternalData_1[[#This Row],[Item_key]],GDList,Table_ExternalData_1[[#Headers],[1]])</f>
        <v>0</v>
      </c>
      <c r="G312" s="7">
        <f>SUMIFS(GQList,GIList,Table_ExternalData_1[[#This Row],[Item_key]],GDList,Table_ExternalData_1[[#Headers],[2]])</f>
        <v>0</v>
      </c>
      <c r="H312" s="7">
        <f>SUMIFS(GQList,GIList,Table_ExternalData_1[[#This Row],[Item_key]],GDList,Table_ExternalData_1[[#Headers],[3]])</f>
        <v>0</v>
      </c>
      <c r="I312" s="7">
        <f>SUMIFS(GQList,GIList,Table_ExternalData_1[[#This Row],[Item_key]],GDList,Table_ExternalData_1[[#Headers],[4]])</f>
        <v>0</v>
      </c>
      <c r="J312" s="7">
        <f>SUMIFS(GQList,GIList,Table_ExternalData_1[[#This Row],[Item_key]],GDList,Table_ExternalData_1[[#Headers],[5]])</f>
        <v>1500</v>
      </c>
      <c r="K312" s="7">
        <f>SUMIFS(GQList,GIList,Table_ExternalData_1[[#This Row],[Item_key]],GDList,Table_ExternalData_1[[#Headers],[6]])</f>
        <v>0</v>
      </c>
      <c r="L312" s="7">
        <f>SUMIFS(GQList,GIList,Table_ExternalData_1[[#This Row],[Item_key]],GDList,Table_ExternalData_1[[#Headers],[7]])</f>
        <v>0</v>
      </c>
      <c r="M312" s="7">
        <f>SUMIFS(GQList,GIList,Table_ExternalData_1[[#This Row],[Item_key]],GDList,Table_ExternalData_1[[#Headers],[8]])</f>
        <v>0</v>
      </c>
      <c r="N312" s="7">
        <f>SUMIFS(GQList,GIList,Table_ExternalData_1[[#This Row],[Item_key]],GDList,Table_ExternalData_1[[#Headers],[9]])</f>
        <v>0</v>
      </c>
      <c r="O312" s="7">
        <f>SUMIFS(GQList,GIList,Table_ExternalData_1[[#This Row],[Item_key]],GDList,Table_ExternalData_1[[#Headers],[10]])</f>
        <v>0</v>
      </c>
      <c r="P312" s="7">
        <f>SUMIFS(GQList,GIList,Table_ExternalData_1[[#This Row],[Item_key]],GDList,Table_ExternalData_1[[#Headers],[11]])</f>
        <v>0</v>
      </c>
      <c r="Q312" s="7">
        <f>SUMIFS(GQList,GIList,Table_ExternalData_1[[#This Row],[Item_key]],GDList,Table_ExternalData_1[[#Headers],[12]])</f>
        <v>0</v>
      </c>
      <c r="R312" s="7">
        <f>SUMIFS(GQList,GIList,Table_ExternalData_1[[#This Row],[Item_key]],GDList,Table_ExternalData_1[[#Headers],[13]])</f>
        <v>0</v>
      </c>
      <c r="S312" s="7">
        <f>SUMIFS(GQList,GIList,Table_ExternalData_1[[#This Row],[Item_key]],GDList,Table_ExternalData_1[[#Headers],[14]])</f>
        <v>0</v>
      </c>
      <c r="T312" s="7">
        <f>SUMIFS(GQList,GIList,Table_ExternalData_1[[#This Row],[Item_key]],GDList,Table_ExternalData_1[[#Headers],[15]])</f>
        <v>0</v>
      </c>
      <c r="U312" s="7">
        <f>SUMIFS(GQList,GIList,Table_ExternalData_1[[#This Row],[Item_key]],GDList,Table_ExternalData_1[[#Headers],[16]])</f>
        <v>0</v>
      </c>
      <c r="V312" s="7">
        <f>SUMIFS(GQList,GIList,Table_ExternalData_1[[#This Row],[Item_key]],GDList,Table_ExternalData_1[[#Headers],[17]])</f>
        <v>3500</v>
      </c>
      <c r="W312" s="7">
        <f>SUMIFS(GQList,GIList,Table_ExternalData_1[[#This Row],[Item_key]],GDList,Table_ExternalData_1[[#Headers],[18]])</f>
        <v>0</v>
      </c>
      <c r="X312" s="7">
        <f>SUMIFS(GQList,GIList,Table_ExternalData_1[[#This Row],[Item_key]],GDList,Table_ExternalData_1[[#Headers],[19]])</f>
        <v>0</v>
      </c>
      <c r="Y312" s="7">
        <f>SUMIFS(GQList,GIList,Table_ExternalData_1[[#This Row],[Item_key]],GDList,Table_ExternalData_1[[#Headers],[20]])</f>
        <v>0</v>
      </c>
      <c r="Z312" s="7">
        <f>SUMIFS(GQList,GIList,Table_ExternalData_1[[#This Row],[Item_key]],GDList,Table_ExternalData_1[[#Headers],[21]])</f>
        <v>0</v>
      </c>
      <c r="AA312" s="7">
        <f>SUMIFS(GQList,GIList,Table_ExternalData_1[[#This Row],[Item_key]],GDList,Table_ExternalData_1[[#Headers],[22]])</f>
        <v>0</v>
      </c>
      <c r="AB312" s="7">
        <f>SUMIFS(GQList,GIList,Table_ExternalData_1[[#This Row],[Item_key]],GDList,Table_ExternalData_1[[#Headers],[23]])</f>
        <v>0</v>
      </c>
      <c r="AC312" s="7">
        <f>SUMIFS(GQList,GIList,Table_ExternalData_1[[#This Row],[Item_key]],GDList,Table_ExternalData_1[[#Headers],[24]])</f>
        <v>0</v>
      </c>
      <c r="AD312" s="7">
        <f>SUMIFS(GQList,GIList,Table_ExternalData_1[[#This Row],[Item_key]],GDList,Table_ExternalData_1[[#Headers],[25]])</f>
        <v>0</v>
      </c>
      <c r="AE312" s="7">
        <f>SUMIFS(GQList,GIList,Table_ExternalData_1[[#This Row],[Item_key]],GDList,Table_ExternalData_1[[#Headers],[26]])</f>
        <v>0</v>
      </c>
      <c r="AF312" s="7">
        <f>SUMIFS(GQList,GIList,Table_ExternalData_1[[#This Row],[Item_key]],GDList,Table_ExternalData_1[[#Headers],[27]])</f>
        <v>0</v>
      </c>
      <c r="AG312" s="7">
        <f>SUMIFS(GQList,GIList,Table_ExternalData_1[[#This Row],[Item_key]],GDList,Table_ExternalData_1[[#Headers],[28]])</f>
        <v>0</v>
      </c>
      <c r="AH312" s="7">
        <f>SUMIFS(GQList,GIList,Table_ExternalData_1[[#This Row],[Item_key]],GDList,Table_ExternalData_1[[#Headers],[29]])</f>
        <v>0</v>
      </c>
      <c r="AI312" s="7">
        <f>SUMIFS(GQList,GIList,Table_ExternalData_1[[#This Row],[Item_key]],GDList,Table_ExternalData_1[[#Headers],[30]])</f>
        <v>0</v>
      </c>
      <c r="AJ312" s="7">
        <f>SUMIFS(GQList,GIList,Table_ExternalData_1[[#This Row],[Item_key]],GDList,Table_ExternalData_1[[#Headers],[31]])</f>
        <v>0</v>
      </c>
      <c r="AK312" s="7">
        <f>SUM(Table_ExternalData_1[[#This Row],[1]:[31]])</f>
        <v>5000</v>
      </c>
    </row>
    <row r="313" spans="1:37">
      <c r="A313" s="3" t="s">
        <v>1001</v>
      </c>
      <c r="B313" s="3" t="s">
        <v>25</v>
      </c>
      <c r="C313" s="3" t="s">
        <v>1254</v>
      </c>
      <c r="D313" s="3" t="s">
        <v>1255</v>
      </c>
      <c r="E313" s="6" t="s">
        <v>1662</v>
      </c>
      <c r="F313" s="7">
        <f>SUMIFS(GQList,GIList,Table_ExternalData_1[[#This Row],[Item_key]],GDList,Table_ExternalData_1[[#Headers],[1]])</f>
        <v>-1000</v>
      </c>
      <c r="G313" s="7">
        <f>SUMIFS(GQList,GIList,Table_ExternalData_1[[#This Row],[Item_key]],GDList,Table_ExternalData_1[[#Headers],[2]])</f>
        <v>300</v>
      </c>
      <c r="H313" s="7">
        <f>SUMIFS(GQList,GIList,Table_ExternalData_1[[#This Row],[Item_key]],GDList,Table_ExternalData_1[[#Headers],[3]])</f>
        <v>0</v>
      </c>
      <c r="I313" s="7">
        <f>SUMIFS(GQList,GIList,Table_ExternalData_1[[#This Row],[Item_key]],GDList,Table_ExternalData_1[[#Headers],[4]])</f>
        <v>0</v>
      </c>
      <c r="J313" s="7">
        <f>SUMIFS(GQList,GIList,Table_ExternalData_1[[#This Row],[Item_key]],GDList,Table_ExternalData_1[[#Headers],[5]])</f>
        <v>0</v>
      </c>
      <c r="K313" s="7">
        <f>SUMIFS(GQList,GIList,Table_ExternalData_1[[#This Row],[Item_key]],GDList,Table_ExternalData_1[[#Headers],[6]])</f>
        <v>0</v>
      </c>
      <c r="L313" s="7">
        <f>SUMIFS(GQList,GIList,Table_ExternalData_1[[#This Row],[Item_key]],GDList,Table_ExternalData_1[[#Headers],[7]])</f>
        <v>0</v>
      </c>
      <c r="M313" s="7">
        <f>SUMIFS(GQList,GIList,Table_ExternalData_1[[#This Row],[Item_key]],GDList,Table_ExternalData_1[[#Headers],[8]])</f>
        <v>0</v>
      </c>
      <c r="N313" s="7">
        <f>SUMIFS(GQList,GIList,Table_ExternalData_1[[#This Row],[Item_key]],GDList,Table_ExternalData_1[[#Headers],[9]])</f>
        <v>0</v>
      </c>
      <c r="O313" s="7">
        <f>SUMIFS(GQList,GIList,Table_ExternalData_1[[#This Row],[Item_key]],GDList,Table_ExternalData_1[[#Headers],[10]])</f>
        <v>0</v>
      </c>
      <c r="P313" s="7">
        <f>SUMIFS(GQList,GIList,Table_ExternalData_1[[#This Row],[Item_key]],GDList,Table_ExternalData_1[[#Headers],[11]])</f>
        <v>0</v>
      </c>
      <c r="Q313" s="7">
        <f>SUMIFS(GQList,GIList,Table_ExternalData_1[[#This Row],[Item_key]],GDList,Table_ExternalData_1[[#Headers],[12]])</f>
        <v>0</v>
      </c>
      <c r="R313" s="7">
        <f>SUMIFS(GQList,GIList,Table_ExternalData_1[[#This Row],[Item_key]],GDList,Table_ExternalData_1[[#Headers],[13]])</f>
        <v>0</v>
      </c>
      <c r="S313" s="7">
        <f>SUMIFS(GQList,GIList,Table_ExternalData_1[[#This Row],[Item_key]],GDList,Table_ExternalData_1[[#Headers],[14]])</f>
        <v>700</v>
      </c>
      <c r="T313" s="7">
        <f>SUMIFS(GQList,GIList,Table_ExternalData_1[[#This Row],[Item_key]],GDList,Table_ExternalData_1[[#Headers],[15]])</f>
        <v>0</v>
      </c>
      <c r="U313" s="7">
        <f>SUMIFS(GQList,GIList,Table_ExternalData_1[[#This Row],[Item_key]],GDList,Table_ExternalData_1[[#Headers],[16]])</f>
        <v>0</v>
      </c>
      <c r="V313" s="7">
        <f>SUMIFS(GQList,GIList,Table_ExternalData_1[[#This Row],[Item_key]],GDList,Table_ExternalData_1[[#Headers],[17]])</f>
        <v>0</v>
      </c>
      <c r="W313" s="7">
        <f>SUMIFS(GQList,GIList,Table_ExternalData_1[[#This Row],[Item_key]],GDList,Table_ExternalData_1[[#Headers],[18]])</f>
        <v>0</v>
      </c>
      <c r="X313" s="7">
        <f>SUMIFS(GQList,GIList,Table_ExternalData_1[[#This Row],[Item_key]],GDList,Table_ExternalData_1[[#Headers],[19]])</f>
        <v>0</v>
      </c>
      <c r="Y313" s="7">
        <f>SUMIFS(GQList,GIList,Table_ExternalData_1[[#This Row],[Item_key]],GDList,Table_ExternalData_1[[#Headers],[20]])</f>
        <v>0</v>
      </c>
      <c r="Z313" s="7">
        <f>SUMIFS(GQList,GIList,Table_ExternalData_1[[#This Row],[Item_key]],GDList,Table_ExternalData_1[[#Headers],[21]])</f>
        <v>0</v>
      </c>
      <c r="AA313" s="7">
        <f>SUMIFS(GQList,GIList,Table_ExternalData_1[[#This Row],[Item_key]],GDList,Table_ExternalData_1[[#Headers],[22]])</f>
        <v>0</v>
      </c>
      <c r="AB313" s="7">
        <f>SUMIFS(GQList,GIList,Table_ExternalData_1[[#This Row],[Item_key]],GDList,Table_ExternalData_1[[#Headers],[23]])</f>
        <v>0</v>
      </c>
      <c r="AC313" s="7">
        <f>SUMIFS(GQList,GIList,Table_ExternalData_1[[#This Row],[Item_key]],GDList,Table_ExternalData_1[[#Headers],[24]])</f>
        <v>0</v>
      </c>
      <c r="AD313" s="7">
        <f>SUMIFS(GQList,GIList,Table_ExternalData_1[[#This Row],[Item_key]],GDList,Table_ExternalData_1[[#Headers],[25]])</f>
        <v>0</v>
      </c>
      <c r="AE313" s="7">
        <f>SUMIFS(GQList,GIList,Table_ExternalData_1[[#This Row],[Item_key]],GDList,Table_ExternalData_1[[#Headers],[26]])</f>
        <v>0</v>
      </c>
      <c r="AF313" s="7">
        <f>SUMIFS(GQList,GIList,Table_ExternalData_1[[#This Row],[Item_key]],GDList,Table_ExternalData_1[[#Headers],[27]])</f>
        <v>5</v>
      </c>
      <c r="AG313" s="7">
        <f>SUMIFS(GQList,GIList,Table_ExternalData_1[[#This Row],[Item_key]],GDList,Table_ExternalData_1[[#Headers],[28]])</f>
        <v>0</v>
      </c>
      <c r="AH313" s="7">
        <f>SUMIFS(GQList,GIList,Table_ExternalData_1[[#This Row],[Item_key]],GDList,Table_ExternalData_1[[#Headers],[29]])</f>
        <v>0</v>
      </c>
      <c r="AI313" s="7">
        <f>SUMIFS(GQList,GIList,Table_ExternalData_1[[#This Row],[Item_key]],GDList,Table_ExternalData_1[[#Headers],[30]])</f>
        <v>0</v>
      </c>
      <c r="AJ313" s="7">
        <f>SUMIFS(GQList,GIList,Table_ExternalData_1[[#This Row],[Item_key]],GDList,Table_ExternalData_1[[#Headers],[31]])</f>
        <v>1695</v>
      </c>
      <c r="AK313" s="7">
        <f>SUM(Table_ExternalData_1[[#This Row],[1]:[31]])</f>
        <v>1700</v>
      </c>
    </row>
    <row r="314" spans="1:37">
      <c r="A314" s="3" t="s">
        <v>1001</v>
      </c>
      <c r="B314" s="3" t="s">
        <v>25</v>
      </c>
      <c r="C314" s="3" t="s">
        <v>1254</v>
      </c>
      <c r="D314" s="3" t="s">
        <v>1255</v>
      </c>
      <c r="E314" s="6" t="s">
        <v>1663</v>
      </c>
      <c r="F314" s="7">
        <f>SUMIFS(GQList,GIList,Table_ExternalData_1[[#This Row],[Item_key]],GDList,Table_ExternalData_1[[#Headers],[1]])</f>
        <v>-1000</v>
      </c>
      <c r="G314" s="7">
        <f>SUMIFS(GQList,GIList,Table_ExternalData_1[[#This Row],[Item_key]],GDList,Table_ExternalData_1[[#Headers],[2]])</f>
        <v>300</v>
      </c>
      <c r="H314" s="7">
        <f>SUMIFS(GQList,GIList,Table_ExternalData_1[[#This Row],[Item_key]],GDList,Table_ExternalData_1[[#Headers],[3]])</f>
        <v>0</v>
      </c>
      <c r="I314" s="7">
        <f>SUMIFS(GQList,GIList,Table_ExternalData_1[[#This Row],[Item_key]],GDList,Table_ExternalData_1[[#Headers],[4]])</f>
        <v>0</v>
      </c>
      <c r="J314" s="7">
        <f>SUMIFS(GQList,GIList,Table_ExternalData_1[[#This Row],[Item_key]],GDList,Table_ExternalData_1[[#Headers],[5]])</f>
        <v>0</v>
      </c>
      <c r="K314" s="7">
        <f>SUMIFS(GQList,GIList,Table_ExternalData_1[[#This Row],[Item_key]],GDList,Table_ExternalData_1[[#Headers],[6]])</f>
        <v>0</v>
      </c>
      <c r="L314" s="7">
        <f>SUMIFS(GQList,GIList,Table_ExternalData_1[[#This Row],[Item_key]],GDList,Table_ExternalData_1[[#Headers],[7]])</f>
        <v>0</v>
      </c>
      <c r="M314" s="7">
        <f>SUMIFS(GQList,GIList,Table_ExternalData_1[[#This Row],[Item_key]],GDList,Table_ExternalData_1[[#Headers],[8]])</f>
        <v>0</v>
      </c>
      <c r="N314" s="7">
        <f>SUMIFS(GQList,GIList,Table_ExternalData_1[[#This Row],[Item_key]],GDList,Table_ExternalData_1[[#Headers],[9]])</f>
        <v>0</v>
      </c>
      <c r="O314" s="7">
        <f>SUMIFS(GQList,GIList,Table_ExternalData_1[[#This Row],[Item_key]],GDList,Table_ExternalData_1[[#Headers],[10]])</f>
        <v>0</v>
      </c>
      <c r="P314" s="7">
        <f>SUMIFS(GQList,GIList,Table_ExternalData_1[[#This Row],[Item_key]],GDList,Table_ExternalData_1[[#Headers],[11]])</f>
        <v>0</v>
      </c>
      <c r="Q314" s="7">
        <f>SUMIFS(GQList,GIList,Table_ExternalData_1[[#This Row],[Item_key]],GDList,Table_ExternalData_1[[#Headers],[12]])</f>
        <v>0</v>
      </c>
      <c r="R314" s="7">
        <f>SUMIFS(GQList,GIList,Table_ExternalData_1[[#This Row],[Item_key]],GDList,Table_ExternalData_1[[#Headers],[13]])</f>
        <v>0</v>
      </c>
      <c r="S314" s="7">
        <f>SUMIFS(GQList,GIList,Table_ExternalData_1[[#This Row],[Item_key]],GDList,Table_ExternalData_1[[#Headers],[14]])</f>
        <v>700</v>
      </c>
      <c r="T314" s="7">
        <f>SUMIFS(GQList,GIList,Table_ExternalData_1[[#This Row],[Item_key]],GDList,Table_ExternalData_1[[#Headers],[15]])</f>
        <v>0</v>
      </c>
      <c r="U314" s="7">
        <f>SUMIFS(GQList,GIList,Table_ExternalData_1[[#This Row],[Item_key]],GDList,Table_ExternalData_1[[#Headers],[16]])</f>
        <v>0</v>
      </c>
      <c r="V314" s="7">
        <f>SUMIFS(GQList,GIList,Table_ExternalData_1[[#This Row],[Item_key]],GDList,Table_ExternalData_1[[#Headers],[17]])</f>
        <v>0</v>
      </c>
      <c r="W314" s="7">
        <f>SUMIFS(GQList,GIList,Table_ExternalData_1[[#This Row],[Item_key]],GDList,Table_ExternalData_1[[#Headers],[18]])</f>
        <v>0</v>
      </c>
      <c r="X314" s="7">
        <f>SUMIFS(GQList,GIList,Table_ExternalData_1[[#This Row],[Item_key]],GDList,Table_ExternalData_1[[#Headers],[19]])</f>
        <v>0</v>
      </c>
      <c r="Y314" s="7">
        <f>SUMIFS(GQList,GIList,Table_ExternalData_1[[#This Row],[Item_key]],GDList,Table_ExternalData_1[[#Headers],[20]])</f>
        <v>0</v>
      </c>
      <c r="Z314" s="7">
        <f>SUMIFS(GQList,GIList,Table_ExternalData_1[[#This Row],[Item_key]],GDList,Table_ExternalData_1[[#Headers],[21]])</f>
        <v>0</v>
      </c>
      <c r="AA314" s="7">
        <f>SUMIFS(GQList,GIList,Table_ExternalData_1[[#This Row],[Item_key]],GDList,Table_ExternalData_1[[#Headers],[22]])</f>
        <v>0</v>
      </c>
      <c r="AB314" s="7">
        <f>SUMIFS(GQList,GIList,Table_ExternalData_1[[#This Row],[Item_key]],GDList,Table_ExternalData_1[[#Headers],[23]])</f>
        <v>0</v>
      </c>
      <c r="AC314" s="7">
        <f>SUMIFS(GQList,GIList,Table_ExternalData_1[[#This Row],[Item_key]],GDList,Table_ExternalData_1[[#Headers],[24]])</f>
        <v>0</v>
      </c>
      <c r="AD314" s="7">
        <f>SUMIFS(GQList,GIList,Table_ExternalData_1[[#This Row],[Item_key]],GDList,Table_ExternalData_1[[#Headers],[25]])</f>
        <v>0</v>
      </c>
      <c r="AE314" s="7">
        <f>SUMIFS(GQList,GIList,Table_ExternalData_1[[#This Row],[Item_key]],GDList,Table_ExternalData_1[[#Headers],[26]])</f>
        <v>0</v>
      </c>
      <c r="AF314" s="7">
        <f>SUMIFS(GQList,GIList,Table_ExternalData_1[[#This Row],[Item_key]],GDList,Table_ExternalData_1[[#Headers],[27]])</f>
        <v>5</v>
      </c>
      <c r="AG314" s="7">
        <f>SUMIFS(GQList,GIList,Table_ExternalData_1[[#This Row],[Item_key]],GDList,Table_ExternalData_1[[#Headers],[28]])</f>
        <v>0</v>
      </c>
      <c r="AH314" s="7">
        <f>SUMIFS(GQList,GIList,Table_ExternalData_1[[#This Row],[Item_key]],GDList,Table_ExternalData_1[[#Headers],[29]])</f>
        <v>0</v>
      </c>
      <c r="AI314" s="7">
        <f>SUMIFS(GQList,GIList,Table_ExternalData_1[[#This Row],[Item_key]],GDList,Table_ExternalData_1[[#Headers],[30]])</f>
        <v>0</v>
      </c>
      <c r="AJ314" s="7">
        <f>SUMIFS(GQList,GIList,Table_ExternalData_1[[#This Row],[Item_key]],GDList,Table_ExternalData_1[[#Headers],[31]])</f>
        <v>1695</v>
      </c>
      <c r="AK314" s="7">
        <f>SUM(Table_ExternalData_1[[#This Row],[1]:[31]])</f>
        <v>1700</v>
      </c>
    </row>
    <row r="315" spans="1:37" hidden="1">
      <c r="A315" s="3" t="s">
        <v>1001</v>
      </c>
      <c r="B315" s="3" t="s">
        <v>177</v>
      </c>
      <c r="C315" s="3" t="s">
        <v>1031</v>
      </c>
      <c r="D315" s="3" t="s">
        <v>1032</v>
      </c>
      <c r="E315" s="6" t="s">
        <v>1662</v>
      </c>
      <c r="F315" s="7">
        <f>SUMIFS(GQList,GIList,Table_ExternalData_1[[#This Row],[Item_key]],GDList,Table_ExternalData_1[[#Headers],[1]])</f>
        <v>0</v>
      </c>
      <c r="G315" s="7">
        <f>SUMIFS(GQList,GIList,Table_ExternalData_1[[#This Row],[Item_key]],GDList,Table_ExternalData_1[[#Headers],[2]])</f>
        <v>0</v>
      </c>
      <c r="H315" s="7">
        <f>SUMIFS(GQList,GIList,Table_ExternalData_1[[#This Row],[Item_key]],GDList,Table_ExternalData_1[[#Headers],[3]])</f>
        <v>0</v>
      </c>
      <c r="I315" s="7">
        <f>SUMIFS(GQList,GIList,Table_ExternalData_1[[#This Row],[Item_key]],GDList,Table_ExternalData_1[[#Headers],[4]])</f>
        <v>0</v>
      </c>
      <c r="J315" s="7">
        <f>SUMIFS(GQList,GIList,Table_ExternalData_1[[#This Row],[Item_key]],GDList,Table_ExternalData_1[[#Headers],[5]])</f>
        <v>390</v>
      </c>
      <c r="K315" s="7">
        <f>SUMIFS(GQList,GIList,Table_ExternalData_1[[#This Row],[Item_key]],GDList,Table_ExternalData_1[[#Headers],[6]])</f>
        <v>0</v>
      </c>
      <c r="L315" s="7">
        <f>SUMIFS(GQList,GIList,Table_ExternalData_1[[#This Row],[Item_key]],GDList,Table_ExternalData_1[[#Headers],[7]])</f>
        <v>0</v>
      </c>
      <c r="M315" s="7">
        <f>SUMIFS(GQList,GIList,Table_ExternalData_1[[#This Row],[Item_key]],GDList,Table_ExternalData_1[[#Headers],[8]])</f>
        <v>0</v>
      </c>
      <c r="N315" s="7">
        <f>SUMIFS(GQList,GIList,Table_ExternalData_1[[#This Row],[Item_key]],GDList,Table_ExternalData_1[[#Headers],[9]])</f>
        <v>0</v>
      </c>
      <c r="O315" s="7">
        <f>SUMIFS(GQList,GIList,Table_ExternalData_1[[#This Row],[Item_key]],GDList,Table_ExternalData_1[[#Headers],[10]])</f>
        <v>0</v>
      </c>
      <c r="P315" s="7">
        <f>SUMIFS(GQList,GIList,Table_ExternalData_1[[#This Row],[Item_key]],GDList,Table_ExternalData_1[[#Headers],[11]])</f>
        <v>0</v>
      </c>
      <c r="Q315" s="7">
        <f>SUMIFS(GQList,GIList,Table_ExternalData_1[[#This Row],[Item_key]],GDList,Table_ExternalData_1[[#Headers],[12]])</f>
        <v>0</v>
      </c>
      <c r="R315" s="7">
        <f>SUMIFS(GQList,GIList,Table_ExternalData_1[[#This Row],[Item_key]],GDList,Table_ExternalData_1[[#Headers],[13]])</f>
        <v>0</v>
      </c>
      <c r="S315" s="7">
        <f>SUMIFS(GQList,GIList,Table_ExternalData_1[[#This Row],[Item_key]],GDList,Table_ExternalData_1[[#Headers],[14]])</f>
        <v>0</v>
      </c>
      <c r="T315" s="7">
        <f>SUMIFS(GQList,GIList,Table_ExternalData_1[[#This Row],[Item_key]],GDList,Table_ExternalData_1[[#Headers],[15]])</f>
        <v>0</v>
      </c>
      <c r="U315" s="7">
        <f>SUMIFS(GQList,GIList,Table_ExternalData_1[[#This Row],[Item_key]],GDList,Table_ExternalData_1[[#Headers],[16]])</f>
        <v>0</v>
      </c>
      <c r="V315" s="7">
        <f>SUMIFS(GQList,GIList,Table_ExternalData_1[[#This Row],[Item_key]],GDList,Table_ExternalData_1[[#Headers],[17]])</f>
        <v>910</v>
      </c>
      <c r="W315" s="7">
        <f>SUMIFS(GQList,GIList,Table_ExternalData_1[[#This Row],[Item_key]],GDList,Table_ExternalData_1[[#Headers],[18]])</f>
        <v>0</v>
      </c>
      <c r="X315" s="7">
        <f>SUMIFS(GQList,GIList,Table_ExternalData_1[[#This Row],[Item_key]],GDList,Table_ExternalData_1[[#Headers],[19]])</f>
        <v>0</v>
      </c>
      <c r="Y315" s="7">
        <f>SUMIFS(GQList,GIList,Table_ExternalData_1[[#This Row],[Item_key]],GDList,Table_ExternalData_1[[#Headers],[20]])</f>
        <v>0</v>
      </c>
      <c r="Z315" s="7">
        <f>SUMIFS(GQList,GIList,Table_ExternalData_1[[#This Row],[Item_key]],GDList,Table_ExternalData_1[[#Headers],[21]])</f>
        <v>0</v>
      </c>
      <c r="AA315" s="7">
        <f>SUMIFS(GQList,GIList,Table_ExternalData_1[[#This Row],[Item_key]],GDList,Table_ExternalData_1[[#Headers],[22]])</f>
        <v>0</v>
      </c>
      <c r="AB315" s="7">
        <f>SUMIFS(GQList,GIList,Table_ExternalData_1[[#This Row],[Item_key]],GDList,Table_ExternalData_1[[#Headers],[23]])</f>
        <v>0</v>
      </c>
      <c r="AC315" s="7">
        <f>SUMIFS(GQList,GIList,Table_ExternalData_1[[#This Row],[Item_key]],GDList,Table_ExternalData_1[[#Headers],[24]])</f>
        <v>0</v>
      </c>
      <c r="AD315" s="7">
        <f>SUMIFS(GQList,GIList,Table_ExternalData_1[[#This Row],[Item_key]],GDList,Table_ExternalData_1[[#Headers],[25]])</f>
        <v>0</v>
      </c>
      <c r="AE315" s="7">
        <f>SUMIFS(GQList,GIList,Table_ExternalData_1[[#This Row],[Item_key]],GDList,Table_ExternalData_1[[#Headers],[26]])</f>
        <v>0</v>
      </c>
      <c r="AF315" s="7">
        <f>SUMIFS(GQList,GIList,Table_ExternalData_1[[#This Row],[Item_key]],GDList,Table_ExternalData_1[[#Headers],[27]])</f>
        <v>0</v>
      </c>
      <c r="AG315" s="7">
        <f>SUMIFS(GQList,GIList,Table_ExternalData_1[[#This Row],[Item_key]],GDList,Table_ExternalData_1[[#Headers],[28]])</f>
        <v>0</v>
      </c>
      <c r="AH315" s="7">
        <f>SUMIFS(GQList,GIList,Table_ExternalData_1[[#This Row],[Item_key]],GDList,Table_ExternalData_1[[#Headers],[29]])</f>
        <v>0</v>
      </c>
      <c r="AI315" s="7">
        <f>SUMIFS(GQList,GIList,Table_ExternalData_1[[#This Row],[Item_key]],GDList,Table_ExternalData_1[[#Headers],[30]])</f>
        <v>0</v>
      </c>
      <c r="AJ315" s="7">
        <f>SUMIFS(GQList,GIList,Table_ExternalData_1[[#This Row],[Item_key]],GDList,Table_ExternalData_1[[#Headers],[31]])</f>
        <v>0</v>
      </c>
      <c r="AK315" s="7">
        <f>SUM(Table_ExternalData_1[[#This Row],[1]:[31]])</f>
        <v>1300</v>
      </c>
    </row>
    <row r="316" spans="1:37" hidden="1">
      <c r="A316" s="3" t="s">
        <v>1001</v>
      </c>
      <c r="B316" s="3" t="s">
        <v>26</v>
      </c>
      <c r="C316" s="3" t="s">
        <v>1252</v>
      </c>
      <c r="D316" s="3" t="s">
        <v>1253</v>
      </c>
      <c r="E316" s="6" t="s">
        <v>1662</v>
      </c>
      <c r="F316" s="7">
        <f>SUMIFS(GQList,GIList,Table_ExternalData_1[[#This Row],[Item_key]],GDList,Table_ExternalData_1[[#Headers],[1]])</f>
        <v>-2279</v>
      </c>
      <c r="G316" s="7">
        <f>SUMIFS(GQList,GIList,Table_ExternalData_1[[#This Row],[Item_key]],GDList,Table_ExternalData_1[[#Headers],[2]])</f>
        <v>1500</v>
      </c>
      <c r="H316" s="7">
        <f>SUMIFS(GQList,GIList,Table_ExternalData_1[[#This Row],[Item_key]],GDList,Table_ExternalData_1[[#Headers],[3]])</f>
        <v>0</v>
      </c>
      <c r="I316" s="7">
        <f>SUMIFS(GQList,GIList,Table_ExternalData_1[[#This Row],[Item_key]],GDList,Table_ExternalData_1[[#Headers],[4]])</f>
        <v>0</v>
      </c>
      <c r="J316" s="7">
        <f>SUMIFS(GQList,GIList,Table_ExternalData_1[[#This Row],[Item_key]],GDList,Table_ExternalData_1[[#Headers],[5]])</f>
        <v>0</v>
      </c>
      <c r="K316" s="7">
        <f>SUMIFS(GQList,GIList,Table_ExternalData_1[[#This Row],[Item_key]],GDList,Table_ExternalData_1[[#Headers],[6]])</f>
        <v>0</v>
      </c>
      <c r="L316" s="7">
        <f>SUMIFS(GQList,GIList,Table_ExternalData_1[[#This Row],[Item_key]],GDList,Table_ExternalData_1[[#Headers],[7]])</f>
        <v>0</v>
      </c>
      <c r="M316" s="7">
        <f>SUMIFS(GQList,GIList,Table_ExternalData_1[[#This Row],[Item_key]],GDList,Table_ExternalData_1[[#Headers],[8]])</f>
        <v>0</v>
      </c>
      <c r="N316" s="7">
        <f>SUMIFS(GQList,GIList,Table_ExternalData_1[[#This Row],[Item_key]],GDList,Table_ExternalData_1[[#Headers],[9]])</f>
        <v>0</v>
      </c>
      <c r="O316" s="7">
        <f>SUMIFS(GQList,GIList,Table_ExternalData_1[[#This Row],[Item_key]],GDList,Table_ExternalData_1[[#Headers],[10]])</f>
        <v>0</v>
      </c>
      <c r="P316" s="7">
        <f>SUMIFS(GQList,GIList,Table_ExternalData_1[[#This Row],[Item_key]],GDList,Table_ExternalData_1[[#Headers],[11]])</f>
        <v>0</v>
      </c>
      <c r="Q316" s="7">
        <f>SUMIFS(GQList,GIList,Table_ExternalData_1[[#This Row],[Item_key]],GDList,Table_ExternalData_1[[#Headers],[12]])</f>
        <v>0</v>
      </c>
      <c r="R316" s="7">
        <f>SUMIFS(GQList,GIList,Table_ExternalData_1[[#This Row],[Item_key]],GDList,Table_ExternalData_1[[#Headers],[13]])</f>
        <v>0</v>
      </c>
      <c r="S316" s="7">
        <f>SUMIFS(GQList,GIList,Table_ExternalData_1[[#This Row],[Item_key]],GDList,Table_ExternalData_1[[#Headers],[14]])</f>
        <v>779</v>
      </c>
      <c r="T316" s="7">
        <f>SUMIFS(GQList,GIList,Table_ExternalData_1[[#This Row],[Item_key]],GDList,Table_ExternalData_1[[#Headers],[15]])</f>
        <v>0</v>
      </c>
      <c r="U316" s="7">
        <f>SUMIFS(GQList,GIList,Table_ExternalData_1[[#This Row],[Item_key]],GDList,Table_ExternalData_1[[#Headers],[16]])</f>
        <v>0</v>
      </c>
      <c r="V316" s="7">
        <f>SUMIFS(GQList,GIList,Table_ExternalData_1[[#This Row],[Item_key]],GDList,Table_ExternalData_1[[#Headers],[17]])</f>
        <v>0</v>
      </c>
      <c r="W316" s="7">
        <f>SUMIFS(GQList,GIList,Table_ExternalData_1[[#This Row],[Item_key]],GDList,Table_ExternalData_1[[#Headers],[18]])</f>
        <v>0</v>
      </c>
      <c r="X316" s="7">
        <f>SUMIFS(GQList,GIList,Table_ExternalData_1[[#This Row],[Item_key]],GDList,Table_ExternalData_1[[#Headers],[19]])</f>
        <v>0</v>
      </c>
      <c r="Y316" s="7">
        <f>SUMIFS(GQList,GIList,Table_ExternalData_1[[#This Row],[Item_key]],GDList,Table_ExternalData_1[[#Headers],[20]])</f>
        <v>0</v>
      </c>
      <c r="Z316" s="7">
        <f>SUMIFS(GQList,GIList,Table_ExternalData_1[[#This Row],[Item_key]],GDList,Table_ExternalData_1[[#Headers],[21]])</f>
        <v>0</v>
      </c>
      <c r="AA316" s="7">
        <f>SUMIFS(GQList,GIList,Table_ExternalData_1[[#This Row],[Item_key]],GDList,Table_ExternalData_1[[#Headers],[22]])</f>
        <v>0</v>
      </c>
      <c r="AB316" s="7">
        <f>SUMIFS(GQList,GIList,Table_ExternalData_1[[#This Row],[Item_key]],GDList,Table_ExternalData_1[[#Headers],[23]])</f>
        <v>0</v>
      </c>
      <c r="AC316" s="7">
        <f>SUMIFS(GQList,GIList,Table_ExternalData_1[[#This Row],[Item_key]],GDList,Table_ExternalData_1[[#Headers],[24]])</f>
        <v>0</v>
      </c>
      <c r="AD316" s="7">
        <f>SUMIFS(GQList,GIList,Table_ExternalData_1[[#This Row],[Item_key]],GDList,Table_ExternalData_1[[#Headers],[25]])</f>
        <v>0</v>
      </c>
      <c r="AE316" s="7">
        <f>SUMIFS(GQList,GIList,Table_ExternalData_1[[#This Row],[Item_key]],GDList,Table_ExternalData_1[[#Headers],[26]])</f>
        <v>0</v>
      </c>
      <c r="AF316" s="7">
        <f>SUMIFS(GQList,GIList,Table_ExternalData_1[[#This Row],[Item_key]],GDList,Table_ExternalData_1[[#Headers],[27]])</f>
        <v>400</v>
      </c>
      <c r="AG316" s="7">
        <f>SUMIFS(GQList,GIList,Table_ExternalData_1[[#This Row],[Item_key]],GDList,Table_ExternalData_1[[#Headers],[28]])</f>
        <v>0</v>
      </c>
      <c r="AH316" s="7">
        <f>SUMIFS(GQList,GIList,Table_ExternalData_1[[#This Row],[Item_key]],GDList,Table_ExternalData_1[[#Headers],[29]])</f>
        <v>0</v>
      </c>
      <c r="AI316" s="7">
        <f>SUMIFS(GQList,GIList,Table_ExternalData_1[[#This Row],[Item_key]],GDList,Table_ExternalData_1[[#Headers],[30]])</f>
        <v>0</v>
      </c>
      <c r="AJ316" s="7">
        <f>SUMIFS(GQList,GIList,Table_ExternalData_1[[#This Row],[Item_key]],GDList,Table_ExternalData_1[[#Headers],[31]])</f>
        <v>0</v>
      </c>
      <c r="AK316" s="7">
        <f>SUM(Table_ExternalData_1[[#This Row],[1]:[31]])</f>
        <v>400</v>
      </c>
    </row>
    <row r="317" spans="1:37" hidden="1">
      <c r="A317" s="3" t="s">
        <v>1001</v>
      </c>
      <c r="B317" s="3" t="s">
        <v>26</v>
      </c>
      <c r="C317" s="3" t="s">
        <v>1252</v>
      </c>
      <c r="D317" s="3" t="s">
        <v>1253</v>
      </c>
      <c r="E317" s="6" t="s">
        <v>1663</v>
      </c>
      <c r="F317" s="7">
        <f>SUMIFS(GQList,GIList,Table_ExternalData_1[[#This Row],[Item_key]],GDList,Table_ExternalData_1[[#Headers],[1]])</f>
        <v>-2279</v>
      </c>
      <c r="G317" s="7">
        <f>SUMIFS(GQList,GIList,Table_ExternalData_1[[#This Row],[Item_key]],GDList,Table_ExternalData_1[[#Headers],[2]])</f>
        <v>1500</v>
      </c>
      <c r="H317" s="7">
        <f>SUMIFS(GQList,GIList,Table_ExternalData_1[[#This Row],[Item_key]],GDList,Table_ExternalData_1[[#Headers],[3]])</f>
        <v>0</v>
      </c>
      <c r="I317" s="7">
        <f>SUMIFS(GQList,GIList,Table_ExternalData_1[[#This Row],[Item_key]],GDList,Table_ExternalData_1[[#Headers],[4]])</f>
        <v>0</v>
      </c>
      <c r="J317" s="7">
        <f>SUMIFS(GQList,GIList,Table_ExternalData_1[[#This Row],[Item_key]],GDList,Table_ExternalData_1[[#Headers],[5]])</f>
        <v>0</v>
      </c>
      <c r="K317" s="7">
        <f>SUMIFS(GQList,GIList,Table_ExternalData_1[[#This Row],[Item_key]],GDList,Table_ExternalData_1[[#Headers],[6]])</f>
        <v>0</v>
      </c>
      <c r="L317" s="7">
        <f>SUMIFS(GQList,GIList,Table_ExternalData_1[[#This Row],[Item_key]],GDList,Table_ExternalData_1[[#Headers],[7]])</f>
        <v>0</v>
      </c>
      <c r="M317" s="7">
        <f>SUMIFS(GQList,GIList,Table_ExternalData_1[[#This Row],[Item_key]],GDList,Table_ExternalData_1[[#Headers],[8]])</f>
        <v>0</v>
      </c>
      <c r="N317" s="7">
        <f>SUMIFS(GQList,GIList,Table_ExternalData_1[[#This Row],[Item_key]],GDList,Table_ExternalData_1[[#Headers],[9]])</f>
        <v>0</v>
      </c>
      <c r="O317" s="7">
        <f>SUMIFS(GQList,GIList,Table_ExternalData_1[[#This Row],[Item_key]],GDList,Table_ExternalData_1[[#Headers],[10]])</f>
        <v>0</v>
      </c>
      <c r="P317" s="7">
        <f>SUMIFS(GQList,GIList,Table_ExternalData_1[[#This Row],[Item_key]],GDList,Table_ExternalData_1[[#Headers],[11]])</f>
        <v>0</v>
      </c>
      <c r="Q317" s="7">
        <f>SUMIFS(GQList,GIList,Table_ExternalData_1[[#This Row],[Item_key]],GDList,Table_ExternalData_1[[#Headers],[12]])</f>
        <v>0</v>
      </c>
      <c r="R317" s="7">
        <f>SUMIFS(GQList,GIList,Table_ExternalData_1[[#This Row],[Item_key]],GDList,Table_ExternalData_1[[#Headers],[13]])</f>
        <v>0</v>
      </c>
      <c r="S317" s="7">
        <f>SUMIFS(GQList,GIList,Table_ExternalData_1[[#This Row],[Item_key]],GDList,Table_ExternalData_1[[#Headers],[14]])</f>
        <v>779</v>
      </c>
      <c r="T317" s="7">
        <f>SUMIFS(GQList,GIList,Table_ExternalData_1[[#This Row],[Item_key]],GDList,Table_ExternalData_1[[#Headers],[15]])</f>
        <v>0</v>
      </c>
      <c r="U317" s="7">
        <f>SUMIFS(GQList,GIList,Table_ExternalData_1[[#This Row],[Item_key]],GDList,Table_ExternalData_1[[#Headers],[16]])</f>
        <v>0</v>
      </c>
      <c r="V317" s="7">
        <f>SUMIFS(GQList,GIList,Table_ExternalData_1[[#This Row],[Item_key]],GDList,Table_ExternalData_1[[#Headers],[17]])</f>
        <v>0</v>
      </c>
      <c r="W317" s="7">
        <f>SUMIFS(GQList,GIList,Table_ExternalData_1[[#This Row],[Item_key]],GDList,Table_ExternalData_1[[#Headers],[18]])</f>
        <v>0</v>
      </c>
      <c r="X317" s="7">
        <f>SUMIFS(GQList,GIList,Table_ExternalData_1[[#This Row],[Item_key]],GDList,Table_ExternalData_1[[#Headers],[19]])</f>
        <v>0</v>
      </c>
      <c r="Y317" s="7">
        <f>SUMIFS(GQList,GIList,Table_ExternalData_1[[#This Row],[Item_key]],GDList,Table_ExternalData_1[[#Headers],[20]])</f>
        <v>0</v>
      </c>
      <c r="Z317" s="7">
        <f>SUMIFS(GQList,GIList,Table_ExternalData_1[[#This Row],[Item_key]],GDList,Table_ExternalData_1[[#Headers],[21]])</f>
        <v>0</v>
      </c>
      <c r="AA317" s="7">
        <f>SUMIFS(GQList,GIList,Table_ExternalData_1[[#This Row],[Item_key]],GDList,Table_ExternalData_1[[#Headers],[22]])</f>
        <v>0</v>
      </c>
      <c r="AB317" s="7">
        <f>SUMIFS(GQList,GIList,Table_ExternalData_1[[#This Row],[Item_key]],GDList,Table_ExternalData_1[[#Headers],[23]])</f>
        <v>0</v>
      </c>
      <c r="AC317" s="7">
        <f>SUMIFS(GQList,GIList,Table_ExternalData_1[[#This Row],[Item_key]],GDList,Table_ExternalData_1[[#Headers],[24]])</f>
        <v>0</v>
      </c>
      <c r="AD317" s="7">
        <f>SUMIFS(GQList,GIList,Table_ExternalData_1[[#This Row],[Item_key]],GDList,Table_ExternalData_1[[#Headers],[25]])</f>
        <v>0</v>
      </c>
      <c r="AE317" s="7">
        <f>SUMIFS(GQList,GIList,Table_ExternalData_1[[#This Row],[Item_key]],GDList,Table_ExternalData_1[[#Headers],[26]])</f>
        <v>0</v>
      </c>
      <c r="AF317" s="7">
        <f>SUMIFS(GQList,GIList,Table_ExternalData_1[[#This Row],[Item_key]],GDList,Table_ExternalData_1[[#Headers],[27]])</f>
        <v>400</v>
      </c>
      <c r="AG317" s="7">
        <f>SUMIFS(GQList,GIList,Table_ExternalData_1[[#This Row],[Item_key]],GDList,Table_ExternalData_1[[#Headers],[28]])</f>
        <v>0</v>
      </c>
      <c r="AH317" s="7">
        <f>SUMIFS(GQList,GIList,Table_ExternalData_1[[#This Row],[Item_key]],GDList,Table_ExternalData_1[[#Headers],[29]])</f>
        <v>0</v>
      </c>
      <c r="AI317" s="7">
        <f>SUMIFS(GQList,GIList,Table_ExternalData_1[[#This Row],[Item_key]],GDList,Table_ExternalData_1[[#Headers],[30]])</f>
        <v>0</v>
      </c>
      <c r="AJ317" s="7">
        <f>SUMIFS(GQList,GIList,Table_ExternalData_1[[#This Row],[Item_key]],GDList,Table_ExternalData_1[[#Headers],[31]])</f>
        <v>0</v>
      </c>
      <c r="AK317" s="7">
        <f>SUM(Table_ExternalData_1[[#This Row],[1]:[31]])</f>
        <v>400</v>
      </c>
    </row>
    <row r="318" spans="1:37" hidden="1">
      <c r="A318" s="3" t="s">
        <v>1001</v>
      </c>
      <c r="B318" s="3" t="s">
        <v>27</v>
      </c>
      <c r="C318" s="3" t="s">
        <v>1033</v>
      </c>
      <c r="D318" s="3" t="s">
        <v>1034</v>
      </c>
      <c r="E318" s="6" t="s">
        <v>1662</v>
      </c>
      <c r="F318" s="7">
        <f>SUMIFS(GQList,GIList,Table_ExternalData_1[[#This Row],[Item_key]],GDList,Table_ExternalData_1[[#Headers],[1]])</f>
        <v>0</v>
      </c>
      <c r="G318" s="7">
        <f>SUMIFS(GQList,GIList,Table_ExternalData_1[[#This Row],[Item_key]],GDList,Table_ExternalData_1[[#Headers],[2]])</f>
        <v>5010</v>
      </c>
      <c r="H318" s="7">
        <f>SUMIFS(GQList,GIList,Table_ExternalData_1[[#This Row],[Item_key]],GDList,Table_ExternalData_1[[#Headers],[3]])</f>
        <v>0</v>
      </c>
      <c r="I318" s="7">
        <f>SUMIFS(GQList,GIList,Table_ExternalData_1[[#This Row],[Item_key]],GDList,Table_ExternalData_1[[#Headers],[4]])</f>
        <v>0</v>
      </c>
      <c r="J318" s="7">
        <f>SUMIFS(GQList,GIList,Table_ExternalData_1[[#This Row],[Item_key]],GDList,Table_ExternalData_1[[#Headers],[5]])</f>
        <v>0</v>
      </c>
      <c r="K318" s="7">
        <f>SUMIFS(GQList,GIList,Table_ExternalData_1[[#This Row],[Item_key]],GDList,Table_ExternalData_1[[#Headers],[6]])</f>
        <v>0</v>
      </c>
      <c r="L318" s="7">
        <f>SUMIFS(GQList,GIList,Table_ExternalData_1[[#This Row],[Item_key]],GDList,Table_ExternalData_1[[#Headers],[7]])</f>
        <v>0</v>
      </c>
      <c r="M318" s="7">
        <f>SUMIFS(GQList,GIList,Table_ExternalData_1[[#This Row],[Item_key]],GDList,Table_ExternalData_1[[#Headers],[8]])</f>
        <v>0</v>
      </c>
      <c r="N318" s="7">
        <f>SUMIFS(GQList,GIList,Table_ExternalData_1[[#This Row],[Item_key]],GDList,Table_ExternalData_1[[#Headers],[9]])</f>
        <v>0</v>
      </c>
      <c r="O318" s="7">
        <f>SUMIFS(GQList,GIList,Table_ExternalData_1[[#This Row],[Item_key]],GDList,Table_ExternalData_1[[#Headers],[10]])</f>
        <v>0</v>
      </c>
      <c r="P318" s="7">
        <f>SUMIFS(GQList,GIList,Table_ExternalData_1[[#This Row],[Item_key]],GDList,Table_ExternalData_1[[#Headers],[11]])</f>
        <v>0</v>
      </c>
      <c r="Q318" s="7">
        <f>SUMIFS(GQList,GIList,Table_ExternalData_1[[#This Row],[Item_key]],GDList,Table_ExternalData_1[[#Headers],[12]])</f>
        <v>0</v>
      </c>
      <c r="R318" s="7">
        <f>SUMIFS(GQList,GIList,Table_ExternalData_1[[#This Row],[Item_key]],GDList,Table_ExternalData_1[[#Headers],[13]])</f>
        <v>0</v>
      </c>
      <c r="S318" s="7">
        <f>SUMIFS(GQList,GIList,Table_ExternalData_1[[#This Row],[Item_key]],GDList,Table_ExternalData_1[[#Headers],[14]])</f>
        <v>0</v>
      </c>
      <c r="T318" s="7">
        <f>SUMIFS(GQList,GIList,Table_ExternalData_1[[#This Row],[Item_key]],GDList,Table_ExternalData_1[[#Headers],[15]])</f>
        <v>0</v>
      </c>
      <c r="U318" s="7">
        <f>SUMIFS(GQList,GIList,Table_ExternalData_1[[#This Row],[Item_key]],GDList,Table_ExternalData_1[[#Headers],[16]])</f>
        <v>0</v>
      </c>
      <c r="V318" s="7">
        <f>SUMIFS(GQList,GIList,Table_ExternalData_1[[#This Row],[Item_key]],GDList,Table_ExternalData_1[[#Headers],[17]])</f>
        <v>12690</v>
      </c>
      <c r="W318" s="7">
        <f>SUMIFS(GQList,GIList,Table_ExternalData_1[[#This Row],[Item_key]],GDList,Table_ExternalData_1[[#Headers],[18]])</f>
        <v>0</v>
      </c>
      <c r="X318" s="7">
        <f>SUMIFS(GQList,GIList,Table_ExternalData_1[[#This Row],[Item_key]],GDList,Table_ExternalData_1[[#Headers],[19]])</f>
        <v>0</v>
      </c>
      <c r="Y318" s="7">
        <f>SUMIFS(GQList,GIList,Table_ExternalData_1[[#This Row],[Item_key]],GDList,Table_ExternalData_1[[#Headers],[20]])</f>
        <v>0</v>
      </c>
      <c r="Z318" s="7">
        <f>SUMIFS(GQList,GIList,Table_ExternalData_1[[#This Row],[Item_key]],GDList,Table_ExternalData_1[[#Headers],[21]])</f>
        <v>0</v>
      </c>
      <c r="AA318" s="7">
        <f>SUMIFS(GQList,GIList,Table_ExternalData_1[[#This Row],[Item_key]],GDList,Table_ExternalData_1[[#Headers],[22]])</f>
        <v>0</v>
      </c>
      <c r="AB318" s="7">
        <f>SUMIFS(GQList,GIList,Table_ExternalData_1[[#This Row],[Item_key]],GDList,Table_ExternalData_1[[#Headers],[23]])</f>
        <v>0</v>
      </c>
      <c r="AC318" s="7">
        <f>SUMIFS(GQList,GIList,Table_ExternalData_1[[#This Row],[Item_key]],GDList,Table_ExternalData_1[[#Headers],[24]])</f>
        <v>0</v>
      </c>
      <c r="AD318" s="7">
        <f>SUMIFS(GQList,GIList,Table_ExternalData_1[[#This Row],[Item_key]],GDList,Table_ExternalData_1[[#Headers],[25]])</f>
        <v>0</v>
      </c>
      <c r="AE318" s="7">
        <f>SUMIFS(GQList,GIList,Table_ExternalData_1[[#This Row],[Item_key]],GDList,Table_ExternalData_1[[#Headers],[26]])</f>
        <v>0</v>
      </c>
      <c r="AF318" s="7">
        <f>SUMIFS(GQList,GIList,Table_ExternalData_1[[#This Row],[Item_key]],GDList,Table_ExternalData_1[[#Headers],[27]])</f>
        <v>0</v>
      </c>
      <c r="AG318" s="7">
        <f>SUMIFS(GQList,GIList,Table_ExternalData_1[[#This Row],[Item_key]],GDList,Table_ExternalData_1[[#Headers],[28]])</f>
        <v>0</v>
      </c>
      <c r="AH318" s="7">
        <f>SUMIFS(GQList,GIList,Table_ExternalData_1[[#This Row],[Item_key]],GDList,Table_ExternalData_1[[#Headers],[29]])</f>
        <v>0</v>
      </c>
      <c r="AI318" s="7">
        <f>SUMIFS(GQList,GIList,Table_ExternalData_1[[#This Row],[Item_key]],GDList,Table_ExternalData_1[[#Headers],[30]])</f>
        <v>0</v>
      </c>
      <c r="AJ318" s="7">
        <f>SUMIFS(GQList,GIList,Table_ExternalData_1[[#This Row],[Item_key]],GDList,Table_ExternalData_1[[#Headers],[31]])</f>
        <v>4000</v>
      </c>
      <c r="AK318" s="7">
        <f>SUM(Table_ExternalData_1[[#This Row],[1]:[31]])</f>
        <v>21700</v>
      </c>
    </row>
    <row r="319" spans="1:37" hidden="1">
      <c r="A319" s="3" t="s">
        <v>1001</v>
      </c>
      <c r="B319" s="3" t="s">
        <v>28</v>
      </c>
      <c r="C319" s="3" t="s">
        <v>1035</v>
      </c>
      <c r="D319" s="3" t="s">
        <v>1036</v>
      </c>
      <c r="E319" s="6" t="s">
        <v>1662</v>
      </c>
      <c r="F319" s="7">
        <f>SUMIFS(GQList,GIList,Table_ExternalData_1[[#This Row],[Item_key]],GDList,Table_ExternalData_1[[#Headers],[1]])</f>
        <v>0</v>
      </c>
      <c r="G319" s="7">
        <f>SUMIFS(GQList,GIList,Table_ExternalData_1[[#This Row],[Item_key]],GDList,Table_ExternalData_1[[#Headers],[2]])</f>
        <v>5130</v>
      </c>
      <c r="H319" s="7">
        <f>SUMIFS(GQList,GIList,Table_ExternalData_1[[#This Row],[Item_key]],GDList,Table_ExternalData_1[[#Headers],[3]])</f>
        <v>0</v>
      </c>
      <c r="I319" s="7">
        <f>SUMIFS(GQList,GIList,Table_ExternalData_1[[#This Row],[Item_key]],GDList,Table_ExternalData_1[[#Headers],[4]])</f>
        <v>0</v>
      </c>
      <c r="J319" s="7">
        <f>SUMIFS(GQList,GIList,Table_ExternalData_1[[#This Row],[Item_key]],GDList,Table_ExternalData_1[[#Headers],[5]])</f>
        <v>0</v>
      </c>
      <c r="K319" s="7">
        <f>SUMIFS(GQList,GIList,Table_ExternalData_1[[#This Row],[Item_key]],GDList,Table_ExternalData_1[[#Headers],[6]])</f>
        <v>0</v>
      </c>
      <c r="L319" s="7">
        <f>SUMIFS(GQList,GIList,Table_ExternalData_1[[#This Row],[Item_key]],GDList,Table_ExternalData_1[[#Headers],[7]])</f>
        <v>0</v>
      </c>
      <c r="M319" s="7">
        <f>SUMIFS(GQList,GIList,Table_ExternalData_1[[#This Row],[Item_key]],GDList,Table_ExternalData_1[[#Headers],[8]])</f>
        <v>0</v>
      </c>
      <c r="N319" s="7">
        <f>SUMIFS(GQList,GIList,Table_ExternalData_1[[#This Row],[Item_key]],GDList,Table_ExternalData_1[[#Headers],[9]])</f>
        <v>0</v>
      </c>
      <c r="O319" s="7">
        <f>SUMIFS(GQList,GIList,Table_ExternalData_1[[#This Row],[Item_key]],GDList,Table_ExternalData_1[[#Headers],[10]])</f>
        <v>0</v>
      </c>
      <c r="P319" s="7">
        <f>SUMIFS(GQList,GIList,Table_ExternalData_1[[#This Row],[Item_key]],GDList,Table_ExternalData_1[[#Headers],[11]])</f>
        <v>0</v>
      </c>
      <c r="Q319" s="7">
        <f>SUMIFS(GQList,GIList,Table_ExternalData_1[[#This Row],[Item_key]],GDList,Table_ExternalData_1[[#Headers],[12]])</f>
        <v>0</v>
      </c>
      <c r="R319" s="7">
        <f>SUMIFS(GQList,GIList,Table_ExternalData_1[[#This Row],[Item_key]],GDList,Table_ExternalData_1[[#Headers],[13]])</f>
        <v>0</v>
      </c>
      <c r="S319" s="7">
        <f>SUMIFS(GQList,GIList,Table_ExternalData_1[[#This Row],[Item_key]],GDList,Table_ExternalData_1[[#Headers],[14]])</f>
        <v>0</v>
      </c>
      <c r="T319" s="7">
        <f>SUMIFS(GQList,GIList,Table_ExternalData_1[[#This Row],[Item_key]],GDList,Table_ExternalData_1[[#Headers],[15]])</f>
        <v>0</v>
      </c>
      <c r="U319" s="7">
        <f>SUMIFS(GQList,GIList,Table_ExternalData_1[[#This Row],[Item_key]],GDList,Table_ExternalData_1[[#Headers],[16]])</f>
        <v>0</v>
      </c>
      <c r="V319" s="7">
        <f>SUMIFS(GQList,GIList,Table_ExternalData_1[[#This Row],[Item_key]],GDList,Table_ExternalData_1[[#Headers],[17]])</f>
        <v>0</v>
      </c>
      <c r="W319" s="7">
        <f>SUMIFS(GQList,GIList,Table_ExternalData_1[[#This Row],[Item_key]],GDList,Table_ExternalData_1[[#Headers],[18]])</f>
        <v>0</v>
      </c>
      <c r="X319" s="7">
        <f>SUMIFS(GQList,GIList,Table_ExternalData_1[[#This Row],[Item_key]],GDList,Table_ExternalData_1[[#Headers],[19]])</f>
        <v>0</v>
      </c>
      <c r="Y319" s="7">
        <f>SUMIFS(GQList,GIList,Table_ExternalData_1[[#This Row],[Item_key]],GDList,Table_ExternalData_1[[#Headers],[20]])</f>
        <v>0</v>
      </c>
      <c r="Z319" s="7">
        <f>SUMIFS(GQList,GIList,Table_ExternalData_1[[#This Row],[Item_key]],GDList,Table_ExternalData_1[[#Headers],[21]])</f>
        <v>0</v>
      </c>
      <c r="AA319" s="7">
        <f>SUMIFS(GQList,GIList,Table_ExternalData_1[[#This Row],[Item_key]],GDList,Table_ExternalData_1[[#Headers],[22]])</f>
        <v>2800</v>
      </c>
      <c r="AB319" s="7">
        <f>SUMIFS(GQList,GIList,Table_ExternalData_1[[#This Row],[Item_key]],GDList,Table_ExternalData_1[[#Headers],[23]])</f>
        <v>0</v>
      </c>
      <c r="AC319" s="7">
        <f>SUMIFS(GQList,GIList,Table_ExternalData_1[[#This Row],[Item_key]],GDList,Table_ExternalData_1[[#Headers],[24]])</f>
        <v>0</v>
      </c>
      <c r="AD319" s="7">
        <f>SUMIFS(GQList,GIList,Table_ExternalData_1[[#This Row],[Item_key]],GDList,Table_ExternalData_1[[#Headers],[25]])</f>
        <v>0</v>
      </c>
      <c r="AE319" s="7">
        <f>SUMIFS(GQList,GIList,Table_ExternalData_1[[#This Row],[Item_key]],GDList,Table_ExternalData_1[[#Headers],[26]])</f>
        <v>0</v>
      </c>
      <c r="AF319" s="7">
        <f>SUMIFS(GQList,GIList,Table_ExternalData_1[[#This Row],[Item_key]],GDList,Table_ExternalData_1[[#Headers],[27]])</f>
        <v>3000</v>
      </c>
      <c r="AG319" s="7">
        <f>SUMIFS(GQList,GIList,Table_ExternalData_1[[#This Row],[Item_key]],GDList,Table_ExternalData_1[[#Headers],[28]])</f>
        <v>0</v>
      </c>
      <c r="AH319" s="7">
        <f>SUMIFS(GQList,GIList,Table_ExternalData_1[[#This Row],[Item_key]],GDList,Table_ExternalData_1[[#Headers],[29]])</f>
        <v>0</v>
      </c>
      <c r="AI319" s="7">
        <f>SUMIFS(GQList,GIList,Table_ExternalData_1[[#This Row],[Item_key]],GDList,Table_ExternalData_1[[#Headers],[30]])</f>
        <v>0</v>
      </c>
      <c r="AJ319" s="7">
        <f>SUMIFS(GQList,GIList,Table_ExternalData_1[[#This Row],[Item_key]],GDList,Table_ExternalData_1[[#Headers],[31]])</f>
        <v>0</v>
      </c>
      <c r="AK319" s="7">
        <f>SUM(Table_ExternalData_1[[#This Row],[1]:[31]])</f>
        <v>10930</v>
      </c>
    </row>
    <row r="320" spans="1:37" hidden="1">
      <c r="A320" s="3" t="s">
        <v>1001</v>
      </c>
      <c r="B320" s="3" t="s">
        <v>178</v>
      </c>
      <c r="C320" s="3" t="s">
        <v>1037</v>
      </c>
      <c r="D320" s="3" t="s">
        <v>1038</v>
      </c>
      <c r="E320" s="6" t="s">
        <v>1662</v>
      </c>
      <c r="F320" s="7">
        <f>SUMIFS(GQList,GIList,Table_ExternalData_1[[#This Row],[Item_key]],GDList,Table_ExternalData_1[[#Headers],[1]])</f>
        <v>0</v>
      </c>
      <c r="G320" s="7">
        <f>SUMIFS(GQList,GIList,Table_ExternalData_1[[#This Row],[Item_key]],GDList,Table_ExternalData_1[[#Headers],[2]])</f>
        <v>0</v>
      </c>
      <c r="H320" s="7">
        <f>SUMIFS(GQList,GIList,Table_ExternalData_1[[#This Row],[Item_key]],GDList,Table_ExternalData_1[[#Headers],[3]])</f>
        <v>0</v>
      </c>
      <c r="I320" s="7">
        <f>SUMIFS(GQList,GIList,Table_ExternalData_1[[#This Row],[Item_key]],GDList,Table_ExternalData_1[[#Headers],[4]])</f>
        <v>0</v>
      </c>
      <c r="J320" s="7">
        <f>SUMIFS(GQList,GIList,Table_ExternalData_1[[#This Row],[Item_key]],GDList,Table_ExternalData_1[[#Headers],[5]])</f>
        <v>600</v>
      </c>
      <c r="K320" s="7">
        <f>SUMIFS(GQList,GIList,Table_ExternalData_1[[#This Row],[Item_key]],GDList,Table_ExternalData_1[[#Headers],[6]])</f>
        <v>0</v>
      </c>
      <c r="L320" s="7">
        <f>SUMIFS(GQList,GIList,Table_ExternalData_1[[#This Row],[Item_key]],GDList,Table_ExternalData_1[[#Headers],[7]])</f>
        <v>0</v>
      </c>
      <c r="M320" s="7">
        <f>SUMIFS(GQList,GIList,Table_ExternalData_1[[#This Row],[Item_key]],GDList,Table_ExternalData_1[[#Headers],[8]])</f>
        <v>0</v>
      </c>
      <c r="N320" s="7">
        <f>SUMIFS(GQList,GIList,Table_ExternalData_1[[#This Row],[Item_key]],GDList,Table_ExternalData_1[[#Headers],[9]])</f>
        <v>0</v>
      </c>
      <c r="O320" s="7">
        <f>SUMIFS(GQList,GIList,Table_ExternalData_1[[#This Row],[Item_key]],GDList,Table_ExternalData_1[[#Headers],[10]])</f>
        <v>0</v>
      </c>
      <c r="P320" s="7">
        <f>SUMIFS(GQList,GIList,Table_ExternalData_1[[#This Row],[Item_key]],GDList,Table_ExternalData_1[[#Headers],[11]])</f>
        <v>0</v>
      </c>
      <c r="Q320" s="7">
        <f>SUMIFS(GQList,GIList,Table_ExternalData_1[[#This Row],[Item_key]],GDList,Table_ExternalData_1[[#Headers],[12]])</f>
        <v>0</v>
      </c>
      <c r="R320" s="7">
        <f>SUMIFS(GQList,GIList,Table_ExternalData_1[[#This Row],[Item_key]],GDList,Table_ExternalData_1[[#Headers],[13]])</f>
        <v>0</v>
      </c>
      <c r="S320" s="7">
        <f>SUMIFS(GQList,GIList,Table_ExternalData_1[[#This Row],[Item_key]],GDList,Table_ExternalData_1[[#Headers],[14]])</f>
        <v>0</v>
      </c>
      <c r="T320" s="7">
        <f>SUMIFS(GQList,GIList,Table_ExternalData_1[[#This Row],[Item_key]],GDList,Table_ExternalData_1[[#Headers],[15]])</f>
        <v>0</v>
      </c>
      <c r="U320" s="7">
        <f>SUMIFS(GQList,GIList,Table_ExternalData_1[[#This Row],[Item_key]],GDList,Table_ExternalData_1[[#Headers],[16]])</f>
        <v>0</v>
      </c>
      <c r="V320" s="7">
        <f>SUMIFS(GQList,GIList,Table_ExternalData_1[[#This Row],[Item_key]],GDList,Table_ExternalData_1[[#Headers],[17]])</f>
        <v>0</v>
      </c>
      <c r="W320" s="7">
        <f>SUMIFS(GQList,GIList,Table_ExternalData_1[[#This Row],[Item_key]],GDList,Table_ExternalData_1[[#Headers],[18]])</f>
        <v>0</v>
      </c>
      <c r="X320" s="7">
        <f>SUMIFS(GQList,GIList,Table_ExternalData_1[[#This Row],[Item_key]],GDList,Table_ExternalData_1[[#Headers],[19]])</f>
        <v>0</v>
      </c>
      <c r="Y320" s="7">
        <f>SUMIFS(GQList,GIList,Table_ExternalData_1[[#This Row],[Item_key]],GDList,Table_ExternalData_1[[#Headers],[20]])</f>
        <v>0</v>
      </c>
      <c r="Z320" s="7">
        <f>SUMIFS(GQList,GIList,Table_ExternalData_1[[#This Row],[Item_key]],GDList,Table_ExternalData_1[[#Headers],[21]])</f>
        <v>0</v>
      </c>
      <c r="AA320" s="7">
        <f>SUMIFS(GQList,GIList,Table_ExternalData_1[[#This Row],[Item_key]],GDList,Table_ExternalData_1[[#Headers],[22]])</f>
        <v>1400</v>
      </c>
      <c r="AB320" s="7">
        <f>SUMIFS(GQList,GIList,Table_ExternalData_1[[#This Row],[Item_key]],GDList,Table_ExternalData_1[[#Headers],[23]])</f>
        <v>0</v>
      </c>
      <c r="AC320" s="7">
        <f>SUMIFS(GQList,GIList,Table_ExternalData_1[[#This Row],[Item_key]],GDList,Table_ExternalData_1[[#Headers],[24]])</f>
        <v>0</v>
      </c>
      <c r="AD320" s="7">
        <f>SUMIFS(GQList,GIList,Table_ExternalData_1[[#This Row],[Item_key]],GDList,Table_ExternalData_1[[#Headers],[25]])</f>
        <v>0</v>
      </c>
      <c r="AE320" s="7">
        <f>SUMIFS(GQList,GIList,Table_ExternalData_1[[#This Row],[Item_key]],GDList,Table_ExternalData_1[[#Headers],[26]])</f>
        <v>0</v>
      </c>
      <c r="AF320" s="7">
        <f>SUMIFS(GQList,GIList,Table_ExternalData_1[[#This Row],[Item_key]],GDList,Table_ExternalData_1[[#Headers],[27]])</f>
        <v>0</v>
      </c>
      <c r="AG320" s="7">
        <f>SUMIFS(GQList,GIList,Table_ExternalData_1[[#This Row],[Item_key]],GDList,Table_ExternalData_1[[#Headers],[28]])</f>
        <v>0</v>
      </c>
      <c r="AH320" s="7">
        <f>SUMIFS(GQList,GIList,Table_ExternalData_1[[#This Row],[Item_key]],GDList,Table_ExternalData_1[[#Headers],[29]])</f>
        <v>0</v>
      </c>
      <c r="AI320" s="7">
        <f>SUMIFS(GQList,GIList,Table_ExternalData_1[[#This Row],[Item_key]],GDList,Table_ExternalData_1[[#Headers],[30]])</f>
        <v>0</v>
      </c>
      <c r="AJ320" s="7">
        <f>SUMIFS(GQList,GIList,Table_ExternalData_1[[#This Row],[Item_key]],GDList,Table_ExternalData_1[[#Headers],[31]])</f>
        <v>0</v>
      </c>
      <c r="AK320" s="7">
        <f>SUM(Table_ExternalData_1[[#This Row],[1]:[31]])</f>
        <v>2000</v>
      </c>
    </row>
    <row r="321" spans="1:37" hidden="1">
      <c r="A321" s="3" t="s">
        <v>1001</v>
      </c>
      <c r="B321" s="3" t="s">
        <v>29</v>
      </c>
      <c r="C321" s="3" t="s">
        <v>1039</v>
      </c>
      <c r="D321" s="3" t="s">
        <v>1040</v>
      </c>
      <c r="E321" s="6" t="s">
        <v>1662</v>
      </c>
      <c r="F321" s="7">
        <f>SUMIFS(GQList,GIList,Table_ExternalData_1[[#This Row],[Item_key]],GDList,Table_ExternalData_1[[#Headers],[1]])</f>
        <v>0</v>
      </c>
      <c r="G321" s="7">
        <f>SUMIFS(GQList,GIList,Table_ExternalData_1[[#This Row],[Item_key]],GDList,Table_ExternalData_1[[#Headers],[2]])</f>
        <v>1500</v>
      </c>
      <c r="H321" s="7">
        <f>SUMIFS(GQList,GIList,Table_ExternalData_1[[#This Row],[Item_key]],GDList,Table_ExternalData_1[[#Headers],[3]])</f>
        <v>0</v>
      </c>
      <c r="I321" s="7">
        <f>SUMIFS(GQList,GIList,Table_ExternalData_1[[#This Row],[Item_key]],GDList,Table_ExternalData_1[[#Headers],[4]])</f>
        <v>0</v>
      </c>
      <c r="J321" s="7">
        <f>SUMIFS(GQList,GIList,Table_ExternalData_1[[#This Row],[Item_key]],GDList,Table_ExternalData_1[[#Headers],[5]])</f>
        <v>0</v>
      </c>
      <c r="K321" s="7">
        <f>SUMIFS(GQList,GIList,Table_ExternalData_1[[#This Row],[Item_key]],GDList,Table_ExternalData_1[[#Headers],[6]])</f>
        <v>0</v>
      </c>
      <c r="L321" s="7">
        <f>SUMIFS(GQList,GIList,Table_ExternalData_1[[#This Row],[Item_key]],GDList,Table_ExternalData_1[[#Headers],[7]])</f>
        <v>0</v>
      </c>
      <c r="M321" s="7">
        <f>SUMIFS(GQList,GIList,Table_ExternalData_1[[#This Row],[Item_key]],GDList,Table_ExternalData_1[[#Headers],[8]])</f>
        <v>0</v>
      </c>
      <c r="N321" s="7">
        <f>SUMIFS(GQList,GIList,Table_ExternalData_1[[#This Row],[Item_key]],GDList,Table_ExternalData_1[[#Headers],[9]])</f>
        <v>0</v>
      </c>
      <c r="O321" s="7">
        <f>SUMIFS(GQList,GIList,Table_ExternalData_1[[#This Row],[Item_key]],GDList,Table_ExternalData_1[[#Headers],[10]])</f>
        <v>0</v>
      </c>
      <c r="P321" s="7">
        <f>SUMIFS(GQList,GIList,Table_ExternalData_1[[#This Row],[Item_key]],GDList,Table_ExternalData_1[[#Headers],[11]])</f>
        <v>0</v>
      </c>
      <c r="Q321" s="7">
        <f>SUMIFS(GQList,GIList,Table_ExternalData_1[[#This Row],[Item_key]],GDList,Table_ExternalData_1[[#Headers],[12]])</f>
        <v>0</v>
      </c>
      <c r="R321" s="7">
        <f>SUMIFS(GQList,GIList,Table_ExternalData_1[[#This Row],[Item_key]],GDList,Table_ExternalData_1[[#Headers],[13]])</f>
        <v>0</v>
      </c>
      <c r="S321" s="7">
        <f>SUMIFS(GQList,GIList,Table_ExternalData_1[[#This Row],[Item_key]],GDList,Table_ExternalData_1[[#Headers],[14]])</f>
        <v>0</v>
      </c>
      <c r="T321" s="7">
        <f>SUMIFS(GQList,GIList,Table_ExternalData_1[[#This Row],[Item_key]],GDList,Table_ExternalData_1[[#Headers],[15]])</f>
        <v>0</v>
      </c>
      <c r="U321" s="7">
        <f>SUMIFS(GQList,GIList,Table_ExternalData_1[[#This Row],[Item_key]],GDList,Table_ExternalData_1[[#Headers],[16]])</f>
        <v>0</v>
      </c>
      <c r="V321" s="7">
        <f>SUMIFS(GQList,GIList,Table_ExternalData_1[[#This Row],[Item_key]],GDList,Table_ExternalData_1[[#Headers],[17]])</f>
        <v>0</v>
      </c>
      <c r="W321" s="7">
        <f>SUMIFS(GQList,GIList,Table_ExternalData_1[[#This Row],[Item_key]],GDList,Table_ExternalData_1[[#Headers],[18]])</f>
        <v>0</v>
      </c>
      <c r="X321" s="7">
        <f>SUMIFS(GQList,GIList,Table_ExternalData_1[[#This Row],[Item_key]],GDList,Table_ExternalData_1[[#Headers],[19]])</f>
        <v>0</v>
      </c>
      <c r="Y321" s="7">
        <f>SUMIFS(GQList,GIList,Table_ExternalData_1[[#This Row],[Item_key]],GDList,Table_ExternalData_1[[#Headers],[20]])</f>
        <v>0</v>
      </c>
      <c r="Z321" s="7">
        <f>SUMIFS(GQList,GIList,Table_ExternalData_1[[#This Row],[Item_key]],GDList,Table_ExternalData_1[[#Headers],[21]])</f>
        <v>0</v>
      </c>
      <c r="AA321" s="7">
        <f>SUMIFS(GQList,GIList,Table_ExternalData_1[[#This Row],[Item_key]],GDList,Table_ExternalData_1[[#Headers],[22]])</f>
        <v>3500</v>
      </c>
      <c r="AB321" s="7">
        <f>SUMIFS(GQList,GIList,Table_ExternalData_1[[#This Row],[Item_key]],GDList,Table_ExternalData_1[[#Headers],[23]])</f>
        <v>0</v>
      </c>
      <c r="AC321" s="7">
        <f>SUMIFS(GQList,GIList,Table_ExternalData_1[[#This Row],[Item_key]],GDList,Table_ExternalData_1[[#Headers],[24]])</f>
        <v>0</v>
      </c>
      <c r="AD321" s="7">
        <f>SUMIFS(GQList,GIList,Table_ExternalData_1[[#This Row],[Item_key]],GDList,Table_ExternalData_1[[#Headers],[25]])</f>
        <v>0</v>
      </c>
      <c r="AE321" s="7">
        <f>SUMIFS(GQList,GIList,Table_ExternalData_1[[#This Row],[Item_key]],GDList,Table_ExternalData_1[[#Headers],[26]])</f>
        <v>0</v>
      </c>
      <c r="AF321" s="7">
        <f>SUMIFS(GQList,GIList,Table_ExternalData_1[[#This Row],[Item_key]],GDList,Table_ExternalData_1[[#Headers],[27]])</f>
        <v>0</v>
      </c>
      <c r="AG321" s="7">
        <f>SUMIFS(GQList,GIList,Table_ExternalData_1[[#This Row],[Item_key]],GDList,Table_ExternalData_1[[#Headers],[28]])</f>
        <v>0</v>
      </c>
      <c r="AH321" s="7">
        <f>SUMIFS(GQList,GIList,Table_ExternalData_1[[#This Row],[Item_key]],GDList,Table_ExternalData_1[[#Headers],[29]])</f>
        <v>0</v>
      </c>
      <c r="AI321" s="7">
        <f>SUMIFS(GQList,GIList,Table_ExternalData_1[[#This Row],[Item_key]],GDList,Table_ExternalData_1[[#Headers],[30]])</f>
        <v>0</v>
      </c>
      <c r="AJ321" s="7">
        <f>SUMIFS(GQList,GIList,Table_ExternalData_1[[#This Row],[Item_key]],GDList,Table_ExternalData_1[[#Headers],[31]])</f>
        <v>2000</v>
      </c>
      <c r="AK321" s="7">
        <f>SUM(Table_ExternalData_1[[#This Row],[1]:[31]])</f>
        <v>7000</v>
      </c>
    </row>
    <row r="322" spans="1:37" hidden="1">
      <c r="A322" s="3" t="s">
        <v>1001</v>
      </c>
      <c r="B322" s="3" t="s">
        <v>179</v>
      </c>
      <c r="C322" s="3" t="s">
        <v>1041</v>
      </c>
      <c r="D322" s="3" t="s">
        <v>907</v>
      </c>
      <c r="E322" s="6" t="s">
        <v>1662</v>
      </c>
      <c r="F322" s="7">
        <f>SUMIFS(GQList,GIList,Table_ExternalData_1[[#This Row],[Item_key]],GDList,Table_ExternalData_1[[#Headers],[1]])</f>
        <v>0</v>
      </c>
      <c r="G322" s="7">
        <f>SUMIFS(GQList,GIList,Table_ExternalData_1[[#This Row],[Item_key]],GDList,Table_ExternalData_1[[#Headers],[2]])</f>
        <v>0</v>
      </c>
      <c r="H322" s="7">
        <f>SUMIFS(GQList,GIList,Table_ExternalData_1[[#This Row],[Item_key]],GDList,Table_ExternalData_1[[#Headers],[3]])</f>
        <v>0</v>
      </c>
      <c r="I322" s="7">
        <f>SUMIFS(GQList,GIList,Table_ExternalData_1[[#This Row],[Item_key]],GDList,Table_ExternalData_1[[#Headers],[4]])</f>
        <v>0</v>
      </c>
      <c r="J322" s="7">
        <f>SUMIFS(GQList,GIList,Table_ExternalData_1[[#This Row],[Item_key]],GDList,Table_ExternalData_1[[#Headers],[5]])</f>
        <v>1800</v>
      </c>
      <c r="K322" s="7">
        <f>SUMIFS(GQList,GIList,Table_ExternalData_1[[#This Row],[Item_key]],GDList,Table_ExternalData_1[[#Headers],[6]])</f>
        <v>0</v>
      </c>
      <c r="L322" s="7">
        <f>SUMIFS(GQList,GIList,Table_ExternalData_1[[#This Row],[Item_key]],GDList,Table_ExternalData_1[[#Headers],[7]])</f>
        <v>0</v>
      </c>
      <c r="M322" s="7">
        <f>SUMIFS(GQList,GIList,Table_ExternalData_1[[#This Row],[Item_key]],GDList,Table_ExternalData_1[[#Headers],[8]])</f>
        <v>0</v>
      </c>
      <c r="N322" s="7">
        <f>SUMIFS(GQList,GIList,Table_ExternalData_1[[#This Row],[Item_key]],GDList,Table_ExternalData_1[[#Headers],[9]])</f>
        <v>0</v>
      </c>
      <c r="O322" s="7">
        <f>SUMIFS(GQList,GIList,Table_ExternalData_1[[#This Row],[Item_key]],GDList,Table_ExternalData_1[[#Headers],[10]])</f>
        <v>0</v>
      </c>
      <c r="P322" s="7">
        <f>SUMIFS(GQList,GIList,Table_ExternalData_1[[#This Row],[Item_key]],GDList,Table_ExternalData_1[[#Headers],[11]])</f>
        <v>0</v>
      </c>
      <c r="Q322" s="7">
        <f>SUMIFS(GQList,GIList,Table_ExternalData_1[[#This Row],[Item_key]],GDList,Table_ExternalData_1[[#Headers],[12]])</f>
        <v>0</v>
      </c>
      <c r="R322" s="7">
        <f>SUMIFS(GQList,GIList,Table_ExternalData_1[[#This Row],[Item_key]],GDList,Table_ExternalData_1[[#Headers],[13]])</f>
        <v>0</v>
      </c>
      <c r="S322" s="7">
        <f>SUMIFS(GQList,GIList,Table_ExternalData_1[[#This Row],[Item_key]],GDList,Table_ExternalData_1[[#Headers],[14]])</f>
        <v>0</v>
      </c>
      <c r="T322" s="7">
        <f>SUMIFS(GQList,GIList,Table_ExternalData_1[[#This Row],[Item_key]],GDList,Table_ExternalData_1[[#Headers],[15]])</f>
        <v>0</v>
      </c>
      <c r="U322" s="7">
        <f>SUMIFS(GQList,GIList,Table_ExternalData_1[[#This Row],[Item_key]],GDList,Table_ExternalData_1[[#Headers],[16]])</f>
        <v>0</v>
      </c>
      <c r="V322" s="7">
        <f>SUMIFS(GQList,GIList,Table_ExternalData_1[[#This Row],[Item_key]],GDList,Table_ExternalData_1[[#Headers],[17]])</f>
        <v>0</v>
      </c>
      <c r="W322" s="7">
        <f>SUMIFS(GQList,GIList,Table_ExternalData_1[[#This Row],[Item_key]],GDList,Table_ExternalData_1[[#Headers],[18]])</f>
        <v>0</v>
      </c>
      <c r="X322" s="7">
        <f>SUMIFS(GQList,GIList,Table_ExternalData_1[[#This Row],[Item_key]],GDList,Table_ExternalData_1[[#Headers],[19]])</f>
        <v>0</v>
      </c>
      <c r="Y322" s="7">
        <f>SUMIFS(GQList,GIList,Table_ExternalData_1[[#This Row],[Item_key]],GDList,Table_ExternalData_1[[#Headers],[20]])</f>
        <v>0</v>
      </c>
      <c r="Z322" s="7">
        <f>SUMIFS(GQList,GIList,Table_ExternalData_1[[#This Row],[Item_key]],GDList,Table_ExternalData_1[[#Headers],[21]])</f>
        <v>0</v>
      </c>
      <c r="AA322" s="7">
        <f>SUMIFS(GQList,GIList,Table_ExternalData_1[[#This Row],[Item_key]],GDList,Table_ExternalData_1[[#Headers],[22]])</f>
        <v>0</v>
      </c>
      <c r="AB322" s="7">
        <f>SUMIFS(GQList,GIList,Table_ExternalData_1[[#This Row],[Item_key]],GDList,Table_ExternalData_1[[#Headers],[23]])</f>
        <v>0</v>
      </c>
      <c r="AC322" s="7">
        <f>SUMIFS(GQList,GIList,Table_ExternalData_1[[#This Row],[Item_key]],GDList,Table_ExternalData_1[[#Headers],[24]])</f>
        <v>0</v>
      </c>
      <c r="AD322" s="7">
        <f>SUMIFS(GQList,GIList,Table_ExternalData_1[[#This Row],[Item_key]],GDList,Table_ExternalData_1[[#Headers],[25]])</f>
        <v>0</v>
      </c>
      <c r="AE322" s="7">
        <f>SUMIFS(GQList,GIList,Table_ExternalData_1[[#This Row],[Item_key]],GDList,Table_ExternalData_1[[#Headers],[26]])</f>
        <v>0</v>
      </c>
      <c r="AF322" s="7">
        <f>SUMIFS(GQList,GIList,Table_ExternalData_1[[#This Row],[Item_key]],GDList,Table_ExternalData_1[[#Headers],[27]])</f>
        <v>0</v>
      </c>
      <c r="AG322" s="7">
        <f>SUMIFS(GQList,GIList,Table_ExternalData_1[[#This Row],[Item_key]],GDList,Table_ExternalData_1[[#Headers],[28]])</f>
        <v>0</v>
      </c>
      <c r="AH322" s="7">
        <f>SUMIFS(GQList,GIList,Table_ExternalData_1[[#This Row],[Item_key]],GDList,Table_ExternalData_1[[#Headers],[29]])</f>
        <v>0</v>
      </c>
      <c r="AI322" s="7">
        <f>SUMIFS(GQList,GIList,Table_ExternalData_1[[#This Row],[Item_key]],GDList,Table_ExternalData_1[[#Headers],[30]])</f>
        <v>0</v>
      </c>
      <c r="AJ322" s="7">
        <f>SUMIFS(GQList,GIList,Table_ExternalData_1[[#This Row],[Item_key]],GDList,Table_ExternalData_1[[#Headers],[31]])</f>
        <v>0</v>
      </c>
      <c r="AK322" s="7">
        <f>SUM(Table_ExternalData_1[[#This Row],[1]:[31]])</f>
        <v>1800</v>
      </c>
    </row>
    <row r="323" spans="1:37" hidden="1">
      <c r="A323" s="3" t="s">
        <v>1001</v>
      </c>
      <c r="B323" s="3" t="s">
        <v>30</v>
      </c>
      <c r="C323" s="3" t="s">
        <v>1042</v>
      </c>
      <c r="D323" s="3" t="s">
        <v>1043</v>
      </c>
      <c r="E323" s="6" t="s">
        <v>1662</v>
      </c>
      <c r="F323" s="7">
        <f>SUMIFS(GQList,GIList,Table_ExternalData_1[[#This Row],[Item_key]],GDList,Table_ExternalData_1[[#Headers],[1]])</f>
        <v>-950</v>
      </c>
      <c r="G323" s="7">
        <f>SUMIFS(GQList,GIList,Table_ExternalData_1[[#This Row],[Item_key]],GDList,Table_ExternalData_1[[#Headers],[2]])</f>
        <v>900</v>
      </c>
      <c r="H323" s="7">
        <f>SUMIFS(GQList,GIList,Table_ExternalData_1[[#This Row],[Item_key]],GDList,Table_ExternalData_1[[#Headers],[3]])</f>
        <v>0</v>
      </c>
      <c r="I323" s="7">
        <f>SUMIFS(GQList,GIList,Table_ExternalData_1[[#This Row],[Item_key]],GDList,Table_ExternalData_1[[#Headers],[4]])</f>
        <v>0</v>
      </c>
      <c r="J323" s="7">
        <f>SUMIFS(GQList,GIList,Table_ExternalData_1[[#This Row],[Item_key]],GDList,Table_ExternalData_1[[#Headers],[5]])</f>
        <v>0</v>
      </c>
      <c r="K323" s="7">
        <f>SUMIFS(GQList,GIList,Table_ExternalData_1[[#This Row],[Item_key]],GDList,Table_ExternalData_1[[#Headers],[6]])</f>
        <v>0</v>
      </c>
      <c r="L323" s="7">
        <f>SUMIFS(GQList,GIList,Table_ExternalData_1[[#This Row],[Item_key]],GDList,Table_ExternalData_1[[#Headers],[7]])</f>
        <v>0</v>
      </c>
      <c r="M323" s="7">
        <f>SUMIFS(GQList,GIList,Table_ExternalData_1[[#This Row],[Item_key]],GDList,Table_ExternalData_1[[#Headers],[8]])</f>
        <v>0</v>
      </c>
      <c r="N323" s="7">
        <f>SUMIFS(GQList,GIList,Table_ExternalData_1[[#This Row],[Item_key]],GDList,Table_ExternalData_1[[#Headers],[9]])</f>
        <v>0</v>
      </c>
      <c r="O323" s="7">
        <f>SUMIFS(GQList,GIList,Table_ExternalData_1[[#This Row],[Item_key]],GDList,Table_ExternalData_1[[#Headers],[10]])</f>
        <v>0</v>
      </c>
      <c r="P323" s="7">
        <f>SUMIFS(GQList,GIList,Table_ExternalData_1[[#This Row],[Item_key]],GDList,Table_ExternalData_1[[#Headers],[11]])</f>
        <v>0</v>
      </c>
      <c r="Q323" s="7">
        <f>SUMIFS(GQList,GIList,Table_ExternalData_1[[#This Row],[Item_key]],GDList,Table_ExternalData_1[[#Headers],[12]])</f>
        <v>0</v>
      </c>
      <c r="R323" s="7">
        <f>SUMIFS(GQList,GIList,Table_ExternalData_1[[#This Row],[Item_key]],GDList,Table_ExternalData_1[[#Headers],[13]])</f>
        <v>0</v>
      </c>
      <c r="S323" s="7">
        <f>SUMIFS(GQList,GIList,Table_ExternalData_1[[#This Row],[Item_key]],GDList,Table_ExternalData_1[[#Headers],[14]])</f>
        <v>50</v>
      </c>
      <c r="T323" s="7">
        <f>SUMIFS(GQList,GIList,Table_ExternalData_1[[#This Row],[Item_key]],GDList,Table_ExternalData_1[[#Headers],[15]])</f>
        <v>0</v>
      </c>
      <c r="U323" s="7">
        <f>SUMIFS(GQList,GIList,Table_ExternalData_1[[#This Row],[Item_key]],GDList,Table_ExternalData_1[[#Headers],[16]])</f>
        <v>0</v>
      </c>
      <c r="V323" s="7">
        <f>SUMIFS(GQList,GIList,Table_ExternalData_1[[#This Row],[Item_key]],GDList,Table_ExternalData_1[[#Headers],[17]])</f>
        <v>400</v>
      </c>
      <c r="W323" s="7">
        <f>SUMIFS(GQList,GIList,Table_ExternalData_1[[#This Row],[Item_key]],GDList,Table_ExternalData_1[[#Headers],[18]])</f>
        <v>0</v>
      </c>
      <c r="X323" s="7">
        <f>SUMIFS(GQList,GIList,Table_ExternalData_1[[#This Row],[Item_key]],GDList,Table_ExternalData_1[[#Headers],[19]])</f>
        <v>0</v>
      </c>
      <c r="Y323" s="7">
        <f>SUMIFS(GQList,GIList,Table_ExternalData_1[[#This Row],[Item_key]],GDList,Table_ExternalData_1[[#Headers],[20]])</f>
        <v>0</v>
      </c>
      <c r="Z323" s="7">
        <f>SUMIFS(GQList,GIList,Table_ExternalData_1[[#This Row],[Item_key]],GDList,Table_ExternalData_1[[#Headers],[21]])</f>
        <v>0</v>
      </c>
      <c r="AA323" s="7">
        <f>SUMIFS(GQList,GIList,Table_ExternalData_1[[#This Row],[Item_key]],GDList,Table_ExternalData_1[[#Headers],[22]])</f>
        <v>0</v>
      </c>
      <c r="AB323" s="7">
        <f>SUMIFS(GQList,GIList,Table_ExternalData_1[[#This Row],[Item_key]],GDList,Table_ExternalData_1[[#Headers],[23]])</f>
        <v>0</v>
      </c>
      <c r="AC323" s="7">
        <f>SUMIFS(GQList,GIList,Table_ExternalData_1[[#This Row],[Item_key]],GDList,Table_ExternalData_1[[#Headers],[24]])</f>
        <v>0</v>
      </c>
      <c r="AD323" s="7">
        <f>SUMIFS(GQList,GIList,Table_ExternalData_1[[#This Row],[Item_key]],GDList,Table_ExternalData_1[[#Headers],[25]])</f>
        <v>0</v>
      </c>
      <c r="AE323" s="7">
        <f>SUMIFS(GQList,GIList,Table_ExternalData_1[[#This Row],[Item_key]],GDList,Table_ExternalData_1[[#Headers],[26]])</f>
        <v>0</v>
      </c>
      <c r="AF323" s="7">
        <f>SUMIFS(GQList,GIList,Table_ExternalData_1[[#This Row],[Item_key]],GDList,Table_ExternalData_1[[#Headers],[27]])</f>
        <v>1653</v>
      </c>
      <c r="AG323" s="7">
        <f>SUMIFS(GQList,GIList,Table_ExternalData_1[[#This Row],[Item_key]],GDList,Table_ExternalData_1[[#Headers],[28]])</f>
        <v>0</v>
      </c>
      <c r="AH323" s="7">
        <f>SUMIFS(GQList,GIList,Table_ExternalData_1[[#This Row],[Item_key]],GDList,Table_ExternalData_1[[#Headers],[29]])</f>
        <v>0</v>
      </c>
      <c r="AI323" s="7">
        <f>SUMIFS(GQList,GIList,Table_ExternalData_1[[#This Row],[Item_key]],GDList,Table_ExternalData_1[[#Headers],[30]])</f>
        <v>0</v>
      </c>
      <c r="AJ323" s="7">
        <f>SUMIFS(GQList,GIList,Table_ExternalData_1[[#This Row],[Item_key]],GDList,Table_ExternalData_1[[#Headers],[31]])</f>
        <v>247</v>
      </c>
      <c r="AK323" s="7">
        <f>SUM(Table_ExternalData_1[[#This Row],[1]:[31]])</f>
        <v>2300</v>
      </c>
    </row>
    <row r="324" spans="1:37" hidden="1">
      <c r="A324" s="3" t="s">
        <v>1001</v>
      </c>
      <c r="B324" s="3" t="s">
        <v>30</v>
      </c>
      <c r="C324" s="3" t="s">
        <v>1042</v>
      </c>
      <c r="D324" s="3" t="s">
        <v>1043</v>
      </c>
      <c r="E324" s="6" t="s">
        <v>1663</v>
      </c>
      <c r="F324" s="7">
        <f>SUMIFS(GQList,GIList,Table_ExternalData_1[[#This Row],[Item_key]],GDList,Table_ExternalData_1[[#Headers],[1]])</f>
        <v>-950</v>
      </c>
      <c r="G324" s="7">
        <f>SUMIFS(GQList,GIList,Table_ExternalData_1[[#This Row],[Item_key]],GDList,Table_ExternalData_1[[#Headers],[2]])</f>
        <v>900</v>
      </c>
      <c r="H324" s="7">
        <f>SUMIFS(GQList,GIList,Table_ExternalData_1[[#This Row],[Item_key]],GDList,Table_ExternalData_1[[#Headers],[3]])</f>
        <v>0</v>
      </c>
      <c r="I324" s="7">
        <f>SUMIFS(GQList,GIList,Table_ExternalData_1[[#This Row],[Item_key]],GDList,Table_ExternalData_1[[#Headers],[4]])</f>
        <v>0</v>
      </c>
      <c r="J324" s="7">
        <f>SUMIFS(GQList,GIList,Table_ExternalData_1[[#This Row],[Item_key]],GDList,Table_ExternalData_1[[#Headers],[5]])</f>
        <v>0</v>
      </c>
      <c r="K324" s="7">
        <f>SUMIFS(GQList,GIList,Table_ExternalData_1[[#This Row],[Item_key]],GDList,Table_ExternalData_1[[#Headers],[6]])</f>
        <v>0</v>
      </c>
      <c r="L324" s="7">
        <f>SUMIFS(GQList,GIList,Table_ExternalData_1[[#This Row],[Item_key]],GDList,Table_ExternalData_1[[#Headers],[7]])</f>
        <v>0</v>
      </c>
      <c r="M324" s="7">
        <f>SUMIFS(GQList,GIList,Table_ExternalData_1[[#This Row],[Item_key]],GDList,Table_ExternalData_1[[#Headers],[8]])</f>
        <v>0</v>
      </c>
      <c r="N324" s="7">
        <f>SUMIFS(GQList,GIList,Table_ExternalData_1[[#This Row],[Item_key]],GDList,Table_ExternalData_1[[#Headers],[9]])</f>
        <v>0</v>
      </c>
      <c r="O324" s="7">
        <f>SUMIFS(GQList,GIList,Table_ExternalData_1[[#This Row],[Item_key]],GDList,Table_ExternalData_1[[#Headers],[10]])</f>
        <v>0</v>
      </c>
      <c r="P324" s="7">
        <f>SUMIFS(GQList,GIList,Table_ExternalData_1[[#This Row],[Item_key]],GDList,Table_ExternalData_1[[#Headers],[11]])</f>
        <v>0</v>
      </c>
      <c r="Q324" s="7">
        <f>SUMIFS(GQList,GIList,Table_ExternalData_1[[#This Row],[Item_key]],GDList,Table_ExternalData_1[[#Headers],[12]])</f>
        <v>0</v>
      </c>
      <c r="R324" s="7">
        <f>SUMIFS(GQList,GIList,Table_ExternalData_1[[#This Row],[Item_key]],GDList,Table_ExternalData_1[[#Headers],[13]])</f>
        <v>0</v>
      </c>
      <c r="S324" s="7">
        <f>SUMIFS(GQList,GIList,Table_ExternalData_1[[#This Row],[Item_key]],GDList,Table_ExternalData_1[[#Headers],[14]])</f>
        <v>50</v>
      </c>
      <c r="T324" s="7">
        <f>SUMIFS(GQList,GIList,Table_ExternalData_1[[#This Row],[Item_key]],GDList,Table_ExternalData_1[[#Headers],[15]])</f>
        <v>0</v>
      </c>
      <c r="U324" s="7">
        <f>SUMIFS(GQList,GIList,Table_ExternalData_1[[#This Row],[Item_key]],GDList,Table_ExternalData_1[[#Headers],[16]])</f>
        <v>0</v>
      </c>
      <c r="V324" s="7">
        <f>SUMIFS(GQList,GIList,Table_ExternalData_1[[#This Row],[Item_key]],GDList,Table_ExternalData_1[[#Headers],[17]])</f>
        <v>400</v>
      </c>
      <c r="W324" s="7">
        <f>SUMIFS(GQList,GIList,Table_ExternalData_1[[#This Row],[Item_key]],GDList,Table_ExternalData_1[[#Headers],[18]])</f>
        <v>0</v>
      </c>
      <c r="X324" s="7">
        <f>SUMIFS(GQList,GIList,Table_ExternalData_1[[#This Row],[Item_key]],GDList,Table_ExternalData_1[[#Headers],[19]])</f>
        <v>0</v>
      </c>
      <c r="Y324" s="7">
        <f>SUMIFS(GQList,GIList,Table_ExternalData_1[[#This Row],[Item_key]],GDList,Table_ExternalData_1[[#Headers],[20]])</f>
        <v>0</v>
      </c>
      <c r="Z324" s="7">
        <f>SUMIFS(GQList,GIList,Table_ExternalData_1[[#This Row],[Item_key]],GDList,Table_ExternalData_1[[#Headers],[21]])</f>
        <v>0</v>
      </c>
      <c r="AA324" s="7">
        <f>SUMIFS(GQList,GIList,Table_ExternalData_1[[#This Row],[Item_key]],GDList,Table_ExternalData_1[[#Headers],[22]])</f>
        <v>0</v>
      </c>
      <c r="AB324" s="7">
        <f>SUMIFS(GQList,GIList,Table_ExternalData_1[[#This Row],[Item_key]],GDList,Table_ExternalData_1[[#Headers],[23]])</f>
        <v>0</v>
      </c>
      <c r="AC324" s="7">
        <f>SUMIFS(GQList,GIList,Table_ExternalData_1[[#This Row],[Item_key]],GDList,Table_ExternalData_1[[#Headers],[24]])</f>
        <v>0</v>
      </c>
      <c r="AD324" s="7">
        <f>SUMIFS(GQList,GIList,Table_ExternalData_1[[#This Row],[Item_key]],GDList,Table_ExternalData_1[[#Headers],[25]])</f>
        <v>0</v>
      </c>
      <c r="AE324" s="7">
        <f>SUMIFS(GQList,GIList,Table_ExternalData_1[[#This Row],[Item_key]],GDList,Table_ExternalData_1[[#Headers],[26]])</f>
        <v>0</v>
      </c>
      <c r="AF324" s="7">
        <f>SUMIFS(GQList,GIList,Table_ExternalData_1[[#This Row],[Item_key]],GDList,Table_ExternalData_1[[#Headers],[27]])</f>
        <v>1653</v>
      </c>
      <c r="AG324" s="7">
        <f>SUMIFS(GQList,GIList,Table_ExternalData_1[[#This Row],[Item_key]],GDList,Table_ExternalData_1[[#Headers],[28]])</f>
        <v>0</v>
      </c>
      <c r="AH324" s="7">
        <f>SUMIFS(GQList,GIList,Table_ExternalData_1[[#This Row],[Item_key]],GDList,Table_ExternalData_1[[#Headers],[29]])</f>
        <v>0</v>
      </c>
      <c r="AI324" s="7">
        <f>SUMIFS(GQList,GIList,Table_ExternalData_1[[#This Row],[Item_key]],GDList,Table_ExternalData_1[[#Headers],[30]])</f>
        <v>0</v>
      </c>
      <c r="AJ324" s="7">
        <f>SUMIFS(GQList,GIList,Table_ExternalData_1[[#This Row],[Item_key]],GDList,Table_ExternalData_1[[#Headers],[31]])</f>
        <v>247</v>
      </c>
      <c r="AK324" s="7">
        <f>SUM(Table_ExternalData_1[[#This Row],[1]:[31]])</f>
        <v>2300</v>
      </c>
    </row>
    <row r="325" spans="1:37" ht="24" hidden="1">
      <c r="A325" s="3" t="s">
        <v>1001</v>
      </c>
      <c r="B325" s="3" t="s">
        <v>408</v>
      </c>
      <c r="C325" s="3" t="s">
        <v>776</v>
      </c>
      <c r="D325" s="3" t="s">
        <v>777</v>
      </c>
      <c r="E325" s="6" t="s">
        <v>1662</v>
      </c>
      <c r="F325" s="7">
        <f>SUMIFS(GQList,GIList,Table_ExternalData_1[[#This Row],[Item_key]],GDList,Table_ExternalData_1[[#Headers],[1]])</f>
        <v>0</v>
      </c>
      <c r="G325" s="7">
        <f>SUMIFS(GQList,GIList,Table_ExternalData_1[[#This Row],[Item_key]],GDList,Table_ExternalData_1[[#Headers],[2]])</f>
        <v>0</v>
      </c>
      <c r="H325" s="7">
        <f>SUMIFS(GQList,GIList,Table_ExternalData_1[[#This Row],[Item_key]],GDList,Table_ExternalData_1[[#Headers],[3]])</f>
        <v>0</v>
      </c>
      <c r="I325" s="7">
        <f>SUMIFS(GQList,GIList,Table_ExternalData_1[[#This Row],[Item_key]],GDList,Table_ExternalData_1[[#Headers],[4]])</f>
        <v>0</v>
      </c>
      <c r="J325" s="7">
        <f>SUMIFS(GQList,GIList,Table_ExternalData_1[[#This Row],[Item_key]],GDList,Table_ExternalData_1[[#Headers],[5]])</f>
        <v>0</v>
      </c>
      <c r="K325" s="7">
        <f>SUMIFS(GQList,GIList,Table_ExternalData_1[[#This Row],[Item_key]],GDList,Table_ExternalData_1[[#Headers],[6]])</f>
        <v>0</v>
      </c>
      <c r="L325" s="7">
        <f>SUMIFS(GQList,GIList,Table_ExternalData_1[[#This Row],[Item_key]],GDList,Table_ExternalData_1[[#Headers],[7]])</f>
        <v>0</v>
      </c>
      <c r="M325" s="7">
        <f>SUMIFS(GQList,GIList,Table_ExternalData_1[[#This Row],[Item_key]],GDList,Table_ExternalData_1[[#Headers],[8]])</f>
        <v>0</v>
      </c>
      <c r="N325" s="7">
        <f>SUMIFS(GQList,GIList,Table_ExternalData_1[[#This Row],[Item_key]],GDList,Table_ExternalData_1[[#Headers],[9]])</f>
        <v>0</v>
      </c>
      <c r="O325" s="7">
        <f>SUMIFS(GQList,GIList,Table_ExternalData_1[[#This Row],[Item_key]],GDList,Table_ExternalData_1[[#Headers],[10]])</f>
        <v>0</v>
      </c>
      <c r="P325" s="7">
        <f>SUMIFS(GQList,GIList,Table_ExternalData_1[[#This Row],[Item_key]],GDList,Table_ExternalData_1[[#Headers],[11]])</f>
        <v>0</v>
      </c>
      <c r="Q325" s="7">
        <f>SUMIFS(GQList,GIList,Table_ExternalData_1[[#This Row],[Item_key]],GDList,Table_ExternalData_1[[#Headers],[12]])</f>
        <v>0</v>
      </c>
      <c r="R325" s="7">
        <f>SUMIFS(GQList,GIList,Table_ExternalData_1[[#This Row],[Item_key]],GDList,Table_ExternalData_1[[#Headers],[13]])</f>
        <v>0</v>
      </c>
      <c r="S325" s="7">
        <f>SUMIFS(GQList,GIList,Table_ExternalData_1[[#This Row],[Item_key]],GDList,Table_ExternalData_1[[#Headers],[14]])</f>
        <v>0</v>
      </c>
      <c r="T325" s="7">
        <f>SUMIFS(GQList,GIList,Table_ExternalData_1[[#This Row],[Item_key]],GDList,Table_ExternalData_1[[#Headers],[15]])</f>
        <v>0</v>
      </c>
      <c r="U325" s="7">
        <f>SUMIFS(GQList,GIList,Table_ExternalData_1[[#This Row],[Item_key]],GDList,Table_ExternalData_1[[#Headers],[16]])</f>
        <v>0</v>
      </c>
      <c r="V325" s="7">
        <f>SUMIFS(GQList,GIList,Table_ExternalData_1[[#This Row],[Item_key]],GDList,Table_ExternalData_1[[#Headers],[17]])</f>
        <v>11340</v>
      </c>
      <c r="W325" s="7">
        <f>SUMIFS(GQList,GIList,Table_ExternalData_1[[#This Row],[Item_key]],GDList,Table_ExternalData_1[[#Headers],[18]])</f>
        <v>0</v>
      </c>
      <c r="X325" s="7">
        <f>SUMIFS(GQList,GIList,Table_ExternalData_1[[#This Row],[Item_key]],GDList,Table_ExternalData_1[[#Headers],[19]])</f>
        <v>0</v>
      </c>
      <c r="Y325" s="7">
        <f>SUMIFS(GQList,GIList,Table_ExternalData_1[[#This Row],[Item_key]],GDList,Table_ExternalData_1[[#Headers],[20]])</f>
        <v>0</v>
      </c>
      <c r="Z325" s="7">
        <f>SUMIFS(GQList,GIList,Table_ExternalData_1[[#This Row],[Item_key]],GDList,Table_ExternalData_1[[#Headers],[21]])</f>
        <v>0</v>
      </c>
      <c r="AA325" s="7">
        <f>SUMIFS(GQList,GIList,Table_ExternalData_1[[#This Row],[Item_key]],GDList,Table_ExternalData_1[[#Headers],[22]])</f>
        <v>0</v>
      </c>
      <c r="AB325" s="7">
        <f>SUMIFS(GQList,GIList,Table_ExternalData_1[[#This Row],[Item_key]],GDList,Table_ExternalData_1[[#Headers],[23]])</f>
        <v>0</v>
      </c>
      <c r="AC325" s="7">
        <f>SUMIFS(GQList,GIList,Table_ExternalData_1[[#This Row],[Item_key]],GDList,Table_ExternalData_1[[#Headers],[24]])</f>
        <v>0</v>
      </c>
      <c r="AD325" s="7">
        <f>SUMIFS(GQList,GIList,Table_ExternalData_1[[#This Row],[Item_key]],GDList,Table_ExternalData_1[[#Headers],[25]])</f>
        <v>0</v>
      </c>
      <c r="AE325" s="7">
        <f>SUMIFS(GQList,GIList,Table_ExternalData_1[[#This Row],[Item_key]],GDList,Table_ExternalData_1[[#Headers],[26]])</f>
        <v>0</v>
      </c>
      <c r="AF325" s="7">
        <f>SUMIFS(GQList,GIList,Table_ExternalData_1[[#This Row],[Item_key]],GDList,Table_ExternalData_1[[#Headers],[27]])</f>
        <v>0</v>
      </c>
      <c r="AG325" s="7">
        <f>SUMIFS(GQList,GIList,Table_ExternalData_1[[#This Row],[Item_key]],GDList,Table_ExternalData_1[[#Headers],[28]])</f>
        <v>0</v>
      </c>
      <c r="AH325" s="7">
        <f>SUMIFS(GQList,GIList,Table_ExternalData_1[[#This Row],[Item_key]],GDList,Table_ExternalData_1[[#Headers],[29]])</f>
        <v>0</v>
      </c>
      <c r="AI325" s="7">
        <f>SUMIFS(GQList,GIList,Table_ExternalData_1[[#This Row],[Item_key]],GDList,Table_ExternalData_1[[#Headers],[30]])</f>
        <v>0</v>
      </c>
      <c r="AJ325" s="7">
        <f>SUMIFS(GQList,GIList,Table_ExternalData_1[[#This Row],[Item_key]],GDList,Table_ExternalData_1[[#Headers],[31]])</f>
        <v>0</v>
      </c>
      <c r="AK325" s="7">
        <f>SUM(Table_ExternalData_1[[#This Row],[1]:[31]])</f>
        <v>11340</v>
      </c>
    </row>
    <row r="326" spans="1:37" hidden="1">
      <c r="A326" s="3" t="s">
        <v>1001</v>
      </c>
      <c r="B326" s="3" t="s">
        <v>31</v>
      </c>
      <c r="C326" s="3" t="s">
        <v>1044</v>
      </c>
      <c r="D326" s="3" t="s">
        <v>1045</v>
      </c>
      <c r="E326" s="6" t="s">
        <v>1662</v>
      </c>
      <c r="F326" s="7">
        <f>SUMIFS(GQList,GIList,Table_ExternalData_1[[#This Row],[Item_key]],GDList,Table_ExternalData_1[[#Headers],[1]])</f>
        <v>0</v>
      </c>
      <c r="G326" s="7">
        <f>SUMIFS(GQList,GIList,Table_ExternalData_1[[#This Row],[Item_key]],GDList,Table_ExternalData_1[[#Headers],[2]])</f>
        <v>1800</v>
      </c>
      <c r="H326" s="7">
        <f>SUMIFS(GQList,GIList,Table_ExternalData_1[[#This Row],[Item_key]],GDList,Table_ExternalData_1[[#Headers],[3]])</f>
        <v>0</v>
      </c>
      <c r="I326" s="7">
        <f>SUMIFS(GQList,GIList,Table_ExternalData_1[[#This Row],[Item_key]],GDList,Table_ExternalData_1[[#Headers],[4]])</f>
        <v>0</v>
      </c>
      <c r="J326" s="7">
        <f>SUMIFS(GQList,GIList,Table_ExternalData_1[[#This Row],[Item_key]],GDList,Table_ExternalData_1[[#Headers],[5]])</f>
        <v>0</v>
      </c>
      <c r="K326" s="7">
        <f>SUMIFS(GQList,GIList,Table_ExternalData_1[[#This Row],[Item_key]],GDList,Table_ExternalData_1[[#Headers],[6]])</f>
        <v>0</v>
      </c>
      <c r="L326" s="7">
        <f>SUMIFS(GQList,GIList,Table_ExternalData_1[[#This Row],[Item_key]],GDList,Table_ExternalData_1[[#Headers],[7]])</f>
        <v>0</v>
      </c>
      <c r="M326" s="7">
        <f>SUMIFS(GQList,GIList,Table_ExternalData_1[[#This Row],[Item_key]],GDList,Table_ExternalData_1[[#Headers],[8]])</f>
        <v>0</v>
      </c>
      <c r="N326" s="7">
        <f>SUMIFS(GQList,GIList,Table_ExternalData_1[[#This Row],[Item_key]],GDList,Table_ExternalData_1[[#Headers],[9]])</f>
        <v>0</v>
      </c>
      <c r="O326" s="7">
        <f>SUMIFS(GQList,GIList,Table_ExternalData_1[[#This Row],[Item_key]],GDList,Table_ExternalData_1[[#Headers],[10]])</f>
        <v>0</v>
      </c>
      <c r="P326" s="7">
        <f>SUMIFS(GQList,GIList,Table_ExternalData_1[[#This Row],[Item_key]],GDList,Table_ExternalData_1[[#Headers],[11]])</f>
        <v>0</v>
      </c>
      <c r="Q326" s="7">
        <f>SUMIFS(GQList,GIList,Table_ExternalData_1[[#This Row],[Item_key]],GDList,Table_ExternalData_1[[#Headers],[12]])</f>
        <v>0</v>
      </c>
      <c r="R326" s="7">
        <f>SUMIFS(GQList,GIList,Table_ExternalData_1[[#This Row],[Item_key]],GDList,Table_ExternalData_1[[#Headers],[13]])</f>
        <v>0</v>
      </c>
      <c r="S326" s="7">
        <f>SUMIFS(GQList,GIList,Table_ExternalData_1[[#This Row],[Item_key]],GDList,Table_ExternalData_1[[#Headers],[14]])</f>
        <v>0</v>
      </c>
      <c r="T326" s="7">
        <f>SUMIFS(GQList,GIList,Table_ExternalData_1[[#This Row],[Item_key]],GDList,Table_ExternalData_1[[#Headers],[15]])</f>
        <v>0</v>
      </c>
      <c r="U326" s="7">
        <f>SUMIFS(GQList,GIList,Table_ExternalData_1[[#This Row],[Item_key]],GDList,Table_ExternalData_1[[#Headers],[16]])</f>
        <v>0</v>
      </c>
      <c r="V326" s="7">
        <f>SUMIFS(GQList,GIList,Table_ExternalData_1[[#This Row],[Item_key]],GDList,Table_ExternalData_1[[#Headers],[17]])</f>
        <v>4200</v>
      </c>
      <c r="W326" s="7">
        <f>SUMIFS(GQList,GIList,Table_ExternalData_1[[#This Row],[Item_key]],GDList,Table_ExternalData_1[[#Headers],[18]])</f>
        <v>0</v>
      </c>
      <c r="X326" s="7">
        <f>SUMIFS(GQList,GIList,Table_ExternalData_1[[#This Row],[Item_key]],GDList,Table_ExternalData_1[[#Headers],[19]])</f>
        <v>0</v>
      </c>
      <c r="Y326" s="7">
        <f>SUMIFS(GQList,GIList,Table_ExternalData_1[[#This Row],[Item_key]],GDList,Table_ExternalData_1[[#Headers],[20]])</f>
        <v>0</v>
      </c>
      <c r="Z326" s="7">
        <f>SUMIFS(GQList,GIList,Table_ExternalData_1[[#This Row],[Item_key]],GDList,Table_ExternalData_1[[#Headers],[21]])</f>
        <v>0</v>
      </c>
      <c r="AA326" s="7">
        <f>SUMIFS(GQList,GIList,Table_ExternalData_1[[#This Row],[Item_key]],GDList,Table_ExternalData_1[[#Headers],[22]])</f>
        <v>0</v>
      </c>
      <c r="AB326" s="7">
        <f>SUMIFS(GQList,GIList,Table_ExternalData_1[[#This Row],[Item_key]],GDList,Table_ExternalData_1[[#Headers],[23]])</f>
        <v>0</v>
      </c>
      <c r="AC326" s="7">
        <f>SUMIFS(GQList,GIList,Table_ExternalData_1[[#This Row],[Item_key]],GDList,Table_ExternalData_1[[#Headers],[24]])</f>
        <v>0</v>
      </c>
      <c r="AD326" s="7">
        <f>SUMIFS(GQList,GIList,Table_ExternalData_1[[#This Row],[Item_key]],GDList,Table_ExternalData_1[[#Headers],[25]])</f>
        <v>0</v>
      </c>
      <c r="AE326" s="7">
        <f>SUMIFS(GQList,GIList,Table_ExternalData_1[[#This Row],[Item_key]],GDList,Table_ExternalData_1[[#Headers],[26]])</f>
        <v>0</v>
      </c>
      <c r="AF326" s="7">
        <f>SUMIFS(GQList,GIList,Table_ExternalData_1[[#This Row],[Item_key]],GDList,Table_ExternalData_1[[#Headers],[27]])</f>
        <v>0</v>
      </c>
      <c r="AG326" s="7">
        <f>SUMIFS(GQList,GIList,Table_ExternalData_1[[#This Row],[Item_key]],GDList,Table_ExternalData_1[[#Headers],[28]])</f>
        <v>0</v>
      </c>
      <c r="AH326" s="7">
        <f>SUMIFS(GQList,GIList,Table_ExternalData_1[[#This Row],[Item_key]],GDList,Table_ExternalData_1[[#Headers],[29]])</f>
        <v>0</v>
      </c>
      <c r="AI326" s="7">
        <f>SUMIFS(GQList,GIList,Table_ExternalData_1[[#This Row],[Item_key]],GDList,Table_ExternalData_1[[#Headers],[30]])</f>
        <v>0</v>
      </c>
      <c r="AJ326" s="7">
        <f>SUMIFS(GQList,GIList,Table_ExternalData_1[[#This Row],[Item_key]],GDList,Table_ExternalData_1[[#Headers],[31]])</f>
        <v>0</v>
      </c>
      <c r="AK326" s="7">
        <f>SUM(Table_ExternalData_1[[#This Row],[1]:[31]])</f>
        <v>6000</v>
      </c>
    </row>
    <row r="327" spans="1:37" ht="24" hidden="1">
      <c r="A327" s="3" t="s">
        <v>1001</v>
      </c>
      <c r="B327" s="3" t="s">
        <v>32</v>
      </c>
      <c r="C327" s="3" t="s">
        <v>1046</v>
      </c>
      <c r="D327" s="3" t="s">
        <v>1047</v>
      </c>
      <c r="E327" s="6" t="s">
        <v>1662</v>
      </c>
      <c r="F327" s="7">
        <f>SUMIFS(GQList,GIList,Table_ExternalData_1[[#This Row],[Item_key]],GDList,Table_ExternalData_1[[#Headers],[1]])</f>
        <v>0</v>
      </c>
      <c r="G327" s="7">
        <f>SUMIFS(GQList,GIList,Table_ExternalData_1[[#This Row],[Item_key]],GDList,Table_ExternalData_1[[#Headers],[2]])</f>
        <v>3720</v>
      </c>
      <c r="H327" s="7">
        <f>SUMIFS(GQList,GIList,Table_ExternalData_1[[#This Row],[Item_key]],GDList,Table_ExternalData_1[[#Headers],[3]])</f>
        <v>0</v>
      </c>
      <c r="I327" s="7">
        <f>SUMIFS(GQList,GIList,Table_ExternalData_1[[#This Row],[Item_key]],GDList,Table_ExternalData_1[[#Headers],[4]])</f>
        <v>0</v>
      </c>
      <c r="J327" s="7">
        <f>SUMIFS(GQList,GIList,Table_ExternalData_1[[#This Row],[Item_key]],GDList,Table_ExternalData_1[[#Headers],[5]])</f>
        <v>0</v>
      </c>
      <c r="K327" s="7">
        <f>SUMIFS(GQList,GIList,Table_ExternalData_1[[#This Row],[Item_key]],GDList,Table_ExternalData_1[[#Headers],[6]])</f>
        <v>0</v>
      </c>
      <c r="L327" s="7">
        <f>SUMIFS(GQList,GIList,Table_ExternalData_1[[#This Row],[Item_key]],GDList,Table_ExternalData_1[[#Headers],[7]])</f>
        <v>0</v>
      </c>
      <c r="M327" s="7">
        <f>SUMIFS(GQList,GIList,Table_ExternalData_1[[#This Row],[Item_key]],GDList,Table_ExternalData_1[[#Headers],[8]])</f>
        <v>0</v>
      </c>
      <c r="N327" s="7">
        <f>SUMIFS(GQList,GIList,Table_ExternalData_1[[#This Row],[Item_key]],GDList,Table_ExternalData_1[[#Headers],[9]])</f>
        <v>0</v>
      </c>
      <c r="O327" s="7">
        <f>SUMIFS(GQList,GIList,Table_ExternalData_1[[#This Row],[Item_key]],GDList,Table_ExternalData_1[[#Headers],[10]])</f>
        <v>0</v>
      </c>
      <c r="P327" s="7">
        <f>SUMIFS(GQList,GIList,Table_ExternalData_1[[#This Row],[Item_key]],GDList,Table_ExternalData_1[[#Headers],[11]])</f>
        <v>0</v>
      </c>
      <c r="Q327" s="7">
        <f>SUMIFS(GQList,GIList,Table_ExternalData_1[[#This Row],[Item_key]],GDList,Table_ExternalData_1[[#Headers],[12]])</f>
        <v>0</v>
      </c>
      <c r="R327" s="7">
        <f>SUMIFS(GQList,GIList,Table_ExternalData_1[[#This Row],[Item_key]],GDList,Table_ExternalData_1[[#Headers],[13]])</f>
        <v>0</v>
      </c>
      <c r="S327" s="7">
        <f>SUMIFS(GQList,GIList,Table_ExternalData_1[[#This Row],[Item_key]],GDList,Table_ExternalData_1[[#Headers],[14]])</f>
        <v>0</v>
      </c>
      <c r="T327" s="7">
        <f>SUMIFS(GQList,GIList,Table_ExternalData_1[[#This Row],[Item_key]],GDList,Table_ExternalData_1[[#Headers],[15]])</f>
        <v>0</v>
      </c>
      <c r="U327" s="7">
        <f>SUMIFS(GQList,GIList,Table_ExternalData_1[[#This Row],[Item_key]],GDList,Table_ExternalData_1[[#Headers],[16]])</f>
        <v>0</v>
      </c>
      <c r="V327" s="7">
        <f>SUMIFS(GQList,GIList,Table_ExternalData_1[[#This Row],[Item_key]],GDList,Table_ExternalData_1[[#Headers],[17]])</f>
        <v>0</v>
      </c>
      <c r="W327" s="7">
        <f>SUMIFS(GQList,GIList,Table_ExternalData_1[[#This Row],[Item_key]],GDList,Table_ExternalData_1[[#Headers],[18]])</f>
        <v>0</v>
      </c>
      <c r="X327" s="7">
        <f>SUMIFS(GQList,GIList,Table_ExternalData_1[[#This Row],[Item_key]],GDList,Table_ExternalData_1[[#Headers],[19]])</f>
        <v>0</v>
      </c>
      <c r="Y327" s="7">
        <f>SUMIFS(GQList,GIList,Table_ExternalData_1[[#This Row],[Item_key]],GDList,Table_ExternalData_1[[#Headers],[20]])</f>
        <v>0</v>
      </c>
      <c r="Z327" s="7">
        <f>SUMIFS(GQList,GIList,Table_ExternalData_1[[#This Row],[Item_key]],GDList,Table_ExternalData_1[[#Headers],[21]])</f>
        <v>0</v>
      </c>
      <c r="AA327" s="7">
        <f>SUMIFS(GQList,GIList,Table_ExternalData_1[[#This Row],[Item_key]],GDList,Table_ExternalData_1[[#Headers],[22]])</f>
        <v>8680</v>
      </c>
      <c r="AB327" s="7">
        <f>SUMIFS(GQList,GIList,Table_ExternalData_1[[#This Row],[Item_key]],GDList,Table_ExternalData_1[[#Headers],[23]])</f>
        <v>0</v>
      </c>
      <c r="AC327" s="7">
        <f>SUMIFS(GQList,GIList,Table_ExternalData_1[[#This Row],[Item_key]],GDList,Table_ExternalData_1[[#Headers],[24]])</f>
        <v>0</v>
      </c>
      <c r="AD327" s="7">
        <f>SUMIFS(GQList,GIList,Table_ExternalData_1[[#This Row],[Item_key]],GDList,Table_ExternalData_1[[#Headers],[25]])</f>
        <v>0</v>
      </c>
      <c r="AE327" s="7">
        <f>SUMIFS(GQList,GIList,Table_ExternalData_1[[#This Row],[Item_key]],GDList,Table_ExternalData_1[[#Headers],[26]])</f>
        <v>0</v>
      </c>
      <c r="AF327" s="7">
        <f>SUMIFS(GQList,GIList,Table_ExternalData_1[[#This Row],[Item_key]],GDList,Table_ExternalData_1[[#Headers],[27]])</f>
        <v>0</v>
      </c>
      <c r="AG327" s="7">
        <f>SUMIFS(GQList,GIList,Table_ExternalData_1[[#This Row],[Item_key]],GDList,Table_ExternalData_1[[#Headers],[28]])</f>
        <v>0</v>
      </c>
      <c r="AH327" s="7">
        <f>SUMIFS(GQList,GIList,Table_ExternalData_1[[#This Row],[Item_key]],GDList,Table_ExternalData_1[[#Headers],[29]])</f>
        <v>0</v>
      </c>
      <c r="AI327" s="7">
        <f>SUMIFS(GQList,GIList,Table_ExternalData_1[[#This Row],[Item_key]],GDList,Table_ExternalData_1[[#Headers],[30]])</f>
        <v>0</v>
      </c>
      <c r="AJ327" s="7">
        <f>SUMIFS(GQList,GIList,Table_ExternalData_1[[#This Row],[Item_key]],GDList,Table_ExternalData_1[[#Headers],[31]])</f>
        <v>0</v>
      </c>
      <c r="AK327" s="7">
        <f>SUM(Table_ExternalData_1[[#This Row],[1]:[31]])</f>
        <v>12400</v>
      </c>
    </row>
    <row r="328" spans="1:37" hidden="1">
      <c r="A328" s="3" t="s">
        <v>1001</v>
      </c>
      <c r="B328" s="3" t="s">
        <v>33</v>
      </c>
      <c r="C328" s="3" t="s">
        <v>1048</v>
      </c>
      <c r="D328" s="3" t="s">
        <v>1049</v>
      </c>
      <c r="E328" s="6" t="s">
        <v>1662</v>
      </c>
      <c r="F328" s="7">
        <f>SUMIFS(GQList,GIList,Table_ExternalData_1[[#This Row],[Item_key]],GDList,Table_ExternalData_1[[#Headers],[1]])</f>
        <v>0</v>
      </c>
      <c r="G328" s="7">
        <f>SUMIFS(GQList,GIList,Table_ExternalData_1[[#This Row],[Item_key]],GDList,Table_ExternalData_1[[#Headers],[2]])</f>
        <v>1500</v>
      </c>
      <c r="H328" s="7">
        <f>SUMIFS(GQList,GIList,Table_ExternalData_1[[#This Row],[Item_key]],GDList,Table_ExternalData_1[[#Headers],[3]])</f>
        <v>0</v>
      </c>
      <c r="I328" s="7">
        <f>SUMIFS(GQList,GIList,Table_ExternalData_1[[#This Row],[Item_key]],GDList,Table_ExternalData_1[[#Headers],[4]])</f>
        <v>0</v>
      </c>
      <c r="J328" s="7">
        <f>SUMIFS(GQList,GIList,Table_ExternalData_1[[#This Row],[Item_key]],GDList,Table_ExternalData_1[[#Headers],[5]])</f>
        <v>0</v>
      </c>
      <c r="K328" s="7">
        <f>SUMIFS(GQList,GIList,Table_ExternalData_1[[#This Row],[Item_key]],GDList,Table_ExternalData_1[[#Headers],[6]])</f>
        <v>0</v>
      </c>
      <c r="L328" s="7">
        <f>SUMIFS(GQList,GIList,Table_ExternalData_1[[#This Row],[Item_key]],GDList,Table_ExternalData_1[[#Headers],[7]])</f>
        <v>0</v>
      </c>
      <c r="M328" s="7">
        <f>SUMIFS(GQList,GIList,Table_ExternalData_1[[#This Row],[Item_key]],GDList,Table_ExternalData_1[[#Headers],[8]])</f>
        <v>0</v>
      </c>
      <c r="N328" s="7">
        <f>SUMIFS(GQList,GIList,Table_ExternalData_1[[#This Row],[Item_key]],GDList,Table_ExternalData_1[[#Headers],[9]])</f>
        <v>0</v>
      </c>
      <c r="O328" s="7">
        <f>SUMIFS(GQList,GIList,Table_ExternalData_1[[#This Row],[Item_key]],GDList,Table_ExternalData_1[[#Headers],[10]])</f>
        <v>0</v>
      </c>
      <c r="P328" s="7">
        <f>SUMIFS(GQList,GIList,Table_ExternalData_1[[#This Row],[Item_key]],GDList,Table_ExternalData_1[[#Headers],[11]])</f>
        <v>0</v>
      </c>
      <c r="Q328" s="7">
        <f>SUMIFS(GQList,GIList,Table_ExternalData_1[[#This Row],[Item_key]],GDList,Table_ExternalData_1[[#Headers],[12]])</f>
        <v>0</v>
      </c>
      <c r="R328" s="7">
        <f>SUMIFS(GQList,GIList,Table_ExternalData_1[[#This Row],[Item_key]],GDList,Table_ExternalData_1[[#Headers],[13]])</f>
        <v>0</v>
      </c>
      <c r="S328" s="7">
        <f>SUMIFS(GQList,GIList,Table_ExternalData_1[[#This Row],[Item_key]],GDList,Table_ExternalData_1[[#Headers],[14]])</f>
        <v>0</v>
      </c>
      <c r="T328" s="7">
        <f>SUMIFS(GQList,GIList,Table_ExternalData_1[[#This Row],[Item_key]],GDList,Table_ExternalData_1[[#Headers],[15]])</f>
        <v>0</v>
      </c>
      <c r="U328" s="7">
        <f>SUMIFS(GQList,GIList,Table_ExternalData_1[[#This Row],[Item_key]],GDList,Table_ExternalData_1[[#Headers],[16]])</f>
        <v>0</v>
      </c>
      <c r="V328" s="7">
        <f>SUMIFS(GQList,GIList,Table_ExternalData_1[[#This Row],[Item_key]],GDList,Table_ExternalData_1[[#Headers],[17]])</f>
        <v>3500</v>
      </c>
      <c r="W328" s="7">
        <f>SUMIFS(GQList,GIList,Table_ExternalData_1[[#This Row],[Item_key]],GDList,Table_ExternalData_1[[#Headers],[18]])</f>
        <v>0</v>
      </c>
      <c r="X328" s="7">
        <f>SUMIFS(GQList,GIList,Table_ExternalData_1[[#This Row],[Item_key]],GDList,Table_ExternalData_1[[#Headers],[19]])</f>
        <v>0</v>
      </c>
      <c r="Y328" s="7">
        <f>SUMIFS(GQList,GIList,Table_ExternalData_1[[#This Row],[Item_key]],GDList,Table_ExternalData_1[[#Headers],[20]])</f>
        <v>0</v>
      </c>
      <c r="Z328" s="7">
        <f>SUMIFS(GQList,GIList,Table_ExternalData_1[[#This Row],[Item_key]],GDList,Table_ExternalData_1[[#Headers],[21]])</f>
        <v>0</v>
      </c>
      <c r="AA328" s="7">
        <f>SUMIFS(GQList,GIList,Table_ExternalData_1[[#This Row],[Item_key]],GDList,Table_ExternalData_1[[#Headers],[22]])</f>
        <v>0</v>
      </c>
      <c r="AB328" s="7">
        <f>SUMIFS(GQList,GIList,Table_ExternalData_1[[#This Row],[Item_key]],GDList,Table_ExternalData_1[[#Headers],[23]])</f>
        <v>0</v>
      </c>
      <c r="AC328" s="7">
        <f>SUMIFS(GQList,GIList,Table_ExternalData_1[[#This Row],[Item_key]],GDList,Table_ExternalData_1[[#Headers],[24]])</f>
        <v>0</v>
      </c>
      <c r="AD328" s="7">
        <f>SUMIFS(GQList,GIList,Table_ExternalData_1[[#This Row],[Item_key]],GDList,Table_ExternalData_1[[#Headers],[25]])</f>
        <v>0</v>
      </c>
      <c r="AE328" s="7">
        <f>SUMIFS(GQList,GIList,Table_ExternalData_1[[#This Row],[Item_key]],GDList,Table_ExternalData_1[[#Headers],[26]])</f>
        <v>0</v>
      </c>
      <c r="AF328" s="7">
        <f>SUMIFS(GQList,GIList,Table_ExternalData_1[[#This Row],[Item_key]],GDList,Table_ExternalData_1[[#Headers],[27]])</f>
        <v>0</v>
      </c>
      <c r="AG328" s="7">
        <f>SUMIFS(GQList,GIList,Table_ExternalData_1[[#This Row],[Item_key]],GDList,Table_ExternalData_1[[#Headers],[28]])</f>
        <v>0</v>
      </c>
      <c r="AH328" s="7">
        <f>SUMIFS(GQList,GIList,Table_ExternalData_1[[#This Row],[Item_key]],GDList,Table_ExternalData_1[[#Headers],[29]])</f>
        <v>0</v>
      </c>
      <c r="AI328" s="7">
        <f>SUMIFS(GQList,GIList,Table_ExternalData_1[[#This Row],[Item_key]],GDList,Table_ExternalData_1[[#Headers],[30]])</f>
        <v>0</v>
      </c>
      <c r="AJ328" s="7">
        <f>SUMIFS(GQList,GIList,Table_ExternalData_1[[#This Row],[Item_key]],GDList,Table_ExternalData_1[[#Headers],[31]])</f>
        <v>0</v>
      </c>
      <c r="AK328" s="7">
        <f>SUM(Table_ExternalData_1[[#This Row],[1]:[31]])</f>
        <v>5000</v>
      </c>
    </row>
    <row r="329" spans="1:37" hidden="1">
      <c r="A329" s="3" t="s">
        <v>1001</v>
      </c>
      <c r="B329" s="3" t="s">
        <v>34</v>
      </c>
      <c r="C329" s="3" t="s">
        <v>1050</v>
      </c>
      <c r="D329" s="3" t="s">
        <v>1051</v>
      </c>
      <c r="E329" s="6" t="s">
        <v>1662</v>
      </c>
      <c r="F329" s="7">
        <f>SUMIFS(GQList,GIList,Table_ExternalData_1[[#This Row],[Item_key]],GDList,Table_ExternalData_1[[#Headers],[1]])</f>
        <v>0</v>
      </c>
      <c r="G329" s="7">
        <f>SUMIFS(GQList,GIList,Table_ExternalData_1[[#This Row],[Item_key]],GDList,Table_ExternalData_1[[#Headers],[2]])</f>
        <v>1500</v>
      </c>
      <c r="H329" s="7">
        <f>SUMIFS(GQList,GIList,Table_ExternalData_1[[#This Row],[Item_key]],GDList,Table_ExternalData_1[[#Headers],[3]])</f>
        <v>0</v>
      </c>
      <c r="I329" s="7">
        <f>SUMIFS(GQList,GIList,Table_ExternalData_1[[#This Row],[Item_key]],GDList,Table_ExternalData_1[[#Headers],[4]])</f>
        <v>0</v>
      </c>
      <c r="J329" s="7">
        <f>SUMIFS(GQList,GIList,Table_ExternalData_1[[#This Row],[Item_key]],GDList,Table_ExternalData_1[[#Headers],[5]])</f>
        <v>0</v>
      </c>
      <c r="K329" s="7">
        <f>SUMIFS(GQList,GIList,Table_ExternalData_1[[#This Row],[Item_key]],GDList,Table_ExternalData_1[[#Headers],[6]])</f>
        <v>0</v>
      </c>
      <c r="L329" s="7">
        <f>SUMIFS(GQList,GIList,Table_ExternalData_1[[#This Row],[Item_key]],GDList,Table_ExternalData_1[[#Headers],[7]])</f>
        <v>0</v>
      </c>
      <c r="M329" s="7">
        <f>SUMIFS(GQList,GIList,Table_ExternalData_1[[#This Row],[Item_key]],GDList,Table_ExternalData_1[[#Headers],[8]])</f>
        <v>0</v>
      </c>
      <c r="N329" s="7">
        <f>SUMIFS(GQList,GIList,Table_ExternalData_1[[#This Row],[Item_key]],GDList,Table_ExternalData_1[[#Headers],[9]])</f>
        <v>0</v>
      </c>
      <c r="O329" s="7">
        <f>SUMIFS(GQList,GIList,Table_ExternalData_1[[#This Row],[Item_key]],GDList,Table_ExternalData_1[[#Headers],[10]])</f>
        <v>0</v>
      </c>
      <c r="P329" s="7">
        <f>SUMIFS(GQList,GIList,Table_ExternalData_1[[#This Row],[Item_key]],GDList,Table_ExternalData_1[[#Headers],[11]])</f>
        <v>0</v>
      </c>
      <c r="Q329" s="7">
        <f>SUMIFS(GQList,GIList,Table_ExternalData_1[[#This Row],[Item_key]],GDList,Table_ExternalData_1[[#Headers],[12]])</f>
        <v>0</v>
      </c>
      <c r="R329" s="7">
        <f>SUMIFS(GQList,GIList,Table_ExternalData_1[[#This Row],[Item_key]],GDList,Table_ExternalData_1[[#Headers],[13]])</f>
        <v>0</v>
      </c>
      <c r="S329" s="7">
        <f>SUMIFS(GQList,GIList,Table_ExternalData_1[[#This Row],[Item_key]],GDList,Table_ExternalData_1[[#Headers],[14]])</f>
        <v>0</v>
      </c>
      <c r="T329" s="7">
        <f>SUMIFS(GQList,GIList,Table_ExternalData_1[[#This Row],[Item_key]],GDList,Table_ExternalData_1[[#Headers],[15]])</f>
        <v>0</v>
      </c>
      <c r="U329" s="7">
        <f>SUMIFS(GQList,GIList,Table_ExternalData_1[[#This Row],[Item_key]],GDList,Table_ExternalData_1[[#Headers],[16]])</f>
        <v>0</v>
      </c>
      <c r="V329" s="7">
        <f>SUMIFS(GQList,GIList,Table_ExternalData_1[[#This Row],[Item_key]],GDList,Table_ExternalData_1[[#Headers],[17]])</f>
        <v>3500</v>
      </c>
      <c r="W329" s="7">
        <f>SUMIFS(GQList,GIList,Table_ExternalData_1[[#This Row],[Item_key]],GDList,Table_ExternalData_1[[#Headers],[18]])</f>
        <v>0</v>
      </c>
      <c r="X329" s="7">
        <f>SUMIFS(GQList,GIList,Table_ExternalData_1[[#This Row],[Item_key]],GDList,Table_ExternalData_1[[#Headers],[19]])</f>
        <v>0</v>
      </c>
      <c r="Y329" s="7">
        <f>SUMIFS(GQList,GIList,Table_ExternalData_1[[#This Row],[Item_key]],GDList,Table_ExternalData_1[[#Headers],[20]])</f>
        <v>0</v>
      </c>
      <c r="Z329" s="7">
        <f>SUMIFS(GQList,GIList,Table_ExternalData_1[[#This Row],[Item_key]],GDList,Table_ExternalData_1[[#Headers],[21]])</f>
        <v>0</v>
      </c>
      <c r="AA329" s="7">
        <f>SUMIFS(GQList,GIList,Table_ExternalData_1[[#This Row],[Item_key]],GDList,Table_ExternalData_1[[#Headers],[22]])</f>
        <v>0</v>
      </c>
      <c r="AB329" s="7">
        <f>SUMIFS(GQList,GIList,Table_ExternalData_1[[#This Row],[Item_key]],GDList,Table_ExternalData_1[[#Headers],[23]])</f>
        <v>0</v>
      </c>
      <c r="AC329" s="7">
        <f>SUMIFS(GQList,GIList,Table_ExternalData_1[[#This Row],[Item_key]],GDList,Table_ExternalData_1[[#Headers],[24]])</f>
        <v>0</v>
      </c>
      <c r="AD329" s="7">
        <f>SUMIFS(GQList,GIList,Table_ExternalData_1[[#This Row],[Item_key]],GDList,Table_ExternalData_1[[#Headers],[25]])</f>
        <v>0</v>
      </c>
      <c r="AE329" s="7">
        <f>SUMIFS(GQList,GIList,Table_ExternalData_1[[#This Row],[Item_key]],GDList,Table_ExternalData_1[[#Headers],[26]])</f>
        <v>0</v>
      </c>
      <c r="AF329" s="7">
        <f>SUMIFS(GQList,GIList,Table_ExternalData_1[[#This Row],[Item_key]],GDList,Table_ExternalData_1[[#Headers],[27]])</f>
        <v>0</v>
      </c>
      <c r="AG329" s="7">
        <f>SUMIFS(GQList,GIList,Table_ExternalData_1[[#This Row],[Item_key]],GDList,Table_ExternalData_1[[#Headers],[28]])</f>
        <v>0</v>
      </c>
      <c r="AH329" s="7">
        <f>SUMIFS(GQList,GIList,Table_ExternalData_1[[#This Row],[Item_key]],GDList,Table_ExternalData_1[[#Headers],[29]])</f>
        <v>0</v>
      </c>
      <c r="AI329" s="7">
        <f>SUMIFS(GQList,GIList,Table_ExternalData_1[[#This Row],[Item_key]],GDList,Table_ExternalData_1[[#Headers],[30]])</f>
        <v>0</v>
      </c>
      <c r="AJ329" s="7">
        <f>SUMIFS(GQList,GIList,Table_ExternalData_1[[#This Row],[Item_key]],GDList,Table_ExternalData_1[[#Headers],[31]])</f>
        <v>0</v>
      </c>
      <c r="AK329" s="7">
        <f>SUM(Table_ExternalData_1[[#This Row],[1]:[31]])</f>
        <v>5000</v>
      </c>
    </row>
    <row r="330" spans="1:37" hidden="1">
      <c r="A330" s="3" t="s">
        <v>1001</v>
      </c>
      <c r="B330" s="3" t="s">
        <v>35</v>
      </c>
      <c r="C330" s="3" t="s">
        <v>1052</v>
      </c>
      <c r="D330" s="3" t="s">
        <v>1053</v>
      </c>
      <c r="E330" s="6" t="s">
        <v>1662</v>
      </c>
      <c r="F330" s="7">
        <f>SUMIFS(GQList,GIList,Table_ExternalData_1[[#This Row],[Item_key]],GDList,Table_ExternalData_1[[#Headers],[1]])</f>
        <v>0</v>
      </c>
      <c r="G330" s="7">
        <f>SUMIFS(GQList,GIList,Table_ExternalData_1[[#This Row],[Item_key]],GDList,Table_ExternalData_1[[#Headers],[2]])</f>
        <v>1500</v>
      </c>
      <c r="H330" s="7">
        <f>SUMIFS(GQList,GIList,Table_ExternalData_1[[#This Row],[Item_key]],GDList,Table_ExternalData_1[[#Headers],[3]])</f>
        <v>0</v>
      </c>
      <c r="I330" s="7">
        <f>SUMIFS(GQList,GIList,Table_ExternalData_1[[#This Row],[Item_key]],GDList,Table_ExternalData_1[[#Headers],[4]])</f>
        <v>0</v>
      </c>
      <c r="J330" s="7">
        <f>SUMIFS(GQList,GIList,Table_ExternalData_1[[#This Row],[Item_key]],GDList,Table_ExternalData_1[[#Headers],[5]])</f>
        <v>0</v>
      </c>
      <c r="K330" s="7">
        <f>SUMIFS(GQList,GIList,Table_ExternalData_1[[#This Row],[Item_key]],GDList,Table_ExternalData_1[[#Headers],[6]])</f>
        <v>0</v>
      </c>
      <c r="L330" s="7">
        <f>SUMIFS(GQList,GIList,Table_ExternalData_1[[#This Row],[Item_key]],GDList,Table_ExternalData_1[[#Headers],[7]])</f>
        <v>0</v>
      </c>
      <c r="M330" s="7">
        <f>SUMIFS(GQList,GIList,Table_ExternalData_1[[#This Row],[Item_key]],GDList,Table_ExternalData_1[[#Headers],[8]])</f>
        <v>0</v>
      </c>
      <c r="N330" s="7">
        <f>SUMIFS(GQList,GIList,Table_ExternalData_1[[#This Row],[Item_key]],GDList,Table_ExternalData_1[[#Headers],[9]])</f>
        <v>0</v>
      </c>
      <c r="O330" s="7">
        <f>SUMIFS(GQList,GIList,Table_ExternalData_1[[#This Row],[Item_key]],GDList,Table_ExternalData_1[[#Headers],[10]])</f>
        <v>0</v>
      </c>
      <c r="P330" s="7">
        <f>SUMIFS(GQList,GIList,Table_ExternalData_1[[#This Row],[Item_key]],GDList,Table_ExternalData_1[[#Headers],[11]])</f>
        <v>0</v>
      </c>
      <c r="Q330" s="7">
        <f>SUMIFS(GQList,GIList,Table_ExternalData_1[[#This Row],[Item_key]],GDList,Table_ExternalData_1[[#Headers],[12]])</f>
        <v>0</v>
      </c>
      <c r="R330" s="7">
        <f>SUMIFS(GQList,GIList,Table_ExternalData_1[[#This Row],[Item_key]],GDList,Table_ExternalData_1[[#Headers],[13]])</f>
        <v>0</v>
      </c>
      <c r="S330" s="7">
        <f>SUMIFS(GQList,GIList,Table_ExternalData_1[[#This Row],[Item_key]],GDList,Table_ExternalData_1[[#Headers],[14]])</f>
        <v>0</v>
      </c>
      <c r="T330" s="7">
        <f>SUMIFS(GQList,GIList,Table_ExternalData_1[[#This Row],[Item_key]],GDList,Table_ExternalData_1[[#Headers],[15]])</f>
        <v>0</v>
      </c>
      <c r="U330" s="7">
        <f>SUMIFS(GQList,GIList,Table_ExternalData_1[[#This Row],[Item_key]],GDList,Table_ExternalData_1[[#Headers],[16]])</f>
        <v>0</v>
      </c>
      <c r="V330" s="7">
        <f>SUMIFS(GQList,GIList,Table_ExternalData_1[[#This Row],[Item_key]],GDList,Table_ExternalData_1[[#Headers],[17]])</f>
        <v>3500</v>
      </c>
      <c r="W330" s="7">
        <f>SUMIFS(GQList,GIList,Table_ExternalData_1[[#This Row],[Item_key]],GDList,Table_ExternalData_1[[#Headers],[18]])</f>
        <v>0</v>
      </c>
      <c r="X330" s="7">
        <f>SUMIFS(GQList,GIList,Table_ExternalData_1[[#This Row],[Item_key]],GDList,Table_ExternalData_1[[#Headers],[19]])</f>
        <v>0</v>
      </c>
      <c r="Y330" s="7">
        <f>SUMIFS(GQList,GIList,Table_ExternalData_1[[#This Row],[Item_key]],GDList,Table_ExternalData_1[[#Headers],[20]])</f>
        <v>0</v>
      </c>
      <c r="Z330" s="7">
        <f>SUMIFS(GQList,GIList,Table_ExternalData_1[[#This Row],[Item_key]],GDList,Table_ExternalData_1[[#Headers],[21]])</f>
        <v>0</v>
      </c>
      <c r="AA330" s="7">
        <f>SUMIFS(GQList,GIList,Table_ExternalData_1[[#This Row],[Item_key]],GDList,Table_ExternalData_1[[#Headers],[22]])</f>
        <v>0</v>
      </c>
      <c r="AB330" s="7">
        <f>SUMIFS(GQList,GIList,Table_ExternalData_1[[#This Row],[Item_key]],GDList,Table_ExternalData_1[[#Headers],[23]])</f>
        <v>0</v>
      </c>
      <c r="AC330" s="7">
        <f>SUMIFS(GQList,GIList,Table_ExternalData_1[[#This Row],[Item_key]],GDList,Table_ExternalData_1[[#Headers],[24]])</f>
        <v>0</v>
      </c>
      <c r="AD330" s="7">
        <f>SUMIFS(GQList,GIList,Table_ExternalData_1[[#This Row],[Item_key]],GDList,Table_ExternalData_1[[#Headers],[25]])</f>
        <v>0</v>
      </c>
      <c r="AE330" s="7">
        <f>SUMIFS(GQList,GIList,Table_ExternalData_1[[#This Row],[Item_key]],GDList,Table_ExternalData_1[[#Headers],[26]])</f>
        <v>0</v>
      </c>
      <c r="AF330" s="7">
        <f>SUMIFS(GQList,GIList,Table_ExternalData_1[[#This Row],[Item_key]],GDList,Table_ExternalData_1[[#Headers],[27]])</f>
        <v>0</v>
      </c>
      <c r="AG330" s="7">
        <f>SUMIFS(GQList,GIList,Table_ExternalData_1[[#This Row],[Item_key]],GDList,Table_ExternalData_1[[#Headers],[28]])</f>
        <v>0</v>
      </c>
      <c r="AH330" s="7">
        <f>SUMIFS(GQList,GIList,Table_ExternalData_1[[#This Row],[Item_key]],GDList,Table_ExternalData_1[[#Headers],[29]])</f>
        <v>0</v>
      </c>
      <c r="AI330" s="7">
        <f>SUMIFS(GQList,GIList,Table_ExternalData_1[[#This Row],[Item_key]],GDList,Table_ExternalData_1[[#Headers],[30]])</f>
        <v>0</v>
      </c>
      <c r="AJ330" s="7">
        <f>SUMIFS(GQList,GIList,Table_ExternalData_1[[#This Row],[Item_key]],GDList,Table_ExternalData_1[[#Headers],[31]])</f>
        <v>0</v>
      </c>
      <c r="AK330" s="7">
        <f>SUM(Table_ExternalData_1[[#This Row],[1]:[31]])</f>
        <v>5000</v>
      </c>
    </row>
    <row r="331" spans="1:37" ht="24" hidden="1">
      <c r="A331" s="3" t="s">
        <v>1001</v>
      </c>
      <c r="B331" s="3" t="s">
        <v>410</v>
      </c>
      <c r="C331" s="3" t="s">
        <v>1054</v>
      </c>
      <c r="D331" s="3" t="s">
        <v>1055</v>
      </c>
      <c r="E331" s="6" t="s">
        <v>1662</v>
      </c>
      <c r="F331" s="7">
        <f>SUMIFS(GQList,GIList,Table_ExternalData_1[[#This Row],[Item_key]],GDList,Table_ExternalData_1[[#Headers],[1]])</f>
        <v>0</v>
      </c>
      <c r="G331" s="7">
        <f>SUMIFS(GQList,GIList,Table_ExternalData_1[[#This Row],[Item_key]],GDList,Table_ExternalData_1[[#Headers],[2]])</f>
        <v>0</v>
      </c>
      <c r="H331" s="7">
        <f>SUMIFS(GQList,GIList,Table_ExternalData_1[[#This Row],[Item_key]],GDList,Table_ExternalData_1[[#Headers],[3]])</f>
        <v>0</v>
      </c>
      <c r="I331" s="7">
        <f>SUMIFS(GQList,GIList,Table_ExternalData_1[[#This Row],[Item_key]],GDList,Table_ExternalData_1[[#Headers],[4]])</f>
        <v>0</v>
      </c>
      <c r="J331" s="7">
        <f>SUMIFS(GQList,GIList,Table_ExternalData_1[[#This Row],[Item_key]],GDList,Table_ExternalData_1[[#Headers],[5]])</f>
        <v>0</v>
      </c>
      <c r="K331" s="7">
        <f>SUMIFS(GQList,GIList,Table_ExternalData_1[[#This Row],[Item_key]],GDList,Table_ExternalData_1[[#Headers],[6]])</f>
        <v>0</v>
      </c>
      <c r="L331" s="7">
        <f>SUMIFS(GQList,GIList,Table_ExternalData_1[[#This Row],[Item_key]],GDList,Table_ExternalData_1[[#Headers],[7]])</f>
        <v>0</v>
      </c>
      <c r="M331" s="7">
        <f>SUMIFS(GQList,GIList,Table_ExternalData_1[[#This Row],[Item_key]],GDList,Table_ExternalData_1[[#Headers],[8]])</f>
        <v>0</v>
      </c>
      <c r="N331" s="7">
        <f>SUMIFS(GQList,GIList,Table_ExternalData_1[[#This Row],[Item_key]],GDList,Table_ExternalData_1[[#Headers],[9]])</f>
        <v>0</v>
      </c>
      <c r="O331" s="7">
        <f>SUMIFS(GQList,GIList,Table_ExternalData_1[[#This Row],[Item_key]],GDList,Table_ExternalData_1[[#Headers],[10]])</f>
        <v>0</v>
      </c>
      <c r="P331" s="7">
        <f>SUMIFS(GQList,GIList,Table_ExternalData_1[[#This Row],[Item_key]],GDList,Table_ExternalData_1[[#Headers],[11]])</f>
        <v>0</v>
      </c>
      <c r="Q331" s="7">
        <f>SUMIFS(GQList,GIList,Table_ExternalData_1[[#This Row],[Item_key]],GDList,Table_ExternalData_1[[#Headers],[12]])</f>
        <v>0</v>
      </c>
      <c r="R331" s="7">
        <f>SUMIFS(GQList,GIList,Table_ExternalData_1[[#This Row],[Item_key]],GDList,Table_ExternalData_1[[#Headers],[13]])</f>
        <v>0</v>
      </c>
      <c r="S331" s="7">
        <f>SUMIFS(GQList,GIList,Table_ExternalData_1[[#This Row],[Item_key]],GDList,Table_ExternalData_1[[#Headers],[14]])</f>
        <v>0</v>
      </c>
      <c r="T331" s="7">
        <f>SUMIFS(GQList,GIList,Table_ExternalData_1[[#This Row],[Item_key]],GDList,Table_ExternalData_1[[#Headers],[15]])</f>
        <v>0</v>
      </c>
      <c r="U331" s="7">
        <f>SUMIFS(GQList,GIList,Table_ExternalData_1[[#This Row],[Item_key]],GDList,Table_ExternalData_1[[#Headers],[16]])</f>
        <v>0</v>
      </c>
      <c r="V331" s="7">
        <f>SUMIFS(GQList,GIList,Table_ExternalData_1[[#This Row],[Item_key]],GDList,Table_ExternalData_1[[#Headers],[17]])</f>
        <v>1000</v>
      </c>
      <c r="W331" s="7">
        <f>SUMIFS(GQList,GIList,Table_ExternalData_1[[#This Row],[Item_key]],GDList,Table_ExternalData_1[[#Headers],[18]])</f>
        <v>0</v>
      </c>
      <c r="X331" s="7">
        <f>SUMIFS(GQList,GIList,Table_ExternalData_1[[#This Row],[Item_key]],GDList,Table_ExternalData_1[[#Headers],[19]])</f>
        <v>0</v>
      </c>
      <c r="Y331" s="7">
        <f>SUMIFS(GQList,GIList,Table_ExternalData_1[[#This Row],[Item_key]],GDList,Table_ExternalData_1[[#Headers],[20]])</f>
        <v>0</v>
      </c>
      <c r="Z331" s="7">
        <f>SUMIFS(GQList,GIList,Table_ExternalData_1[[#This Row],[Item_key]],GDList,Table_ExternalData_1[[#Headers],[21]])</f>
        <v>0</v>
      </c>
      <c r="AA331" s="7">
        <f>SUMIFS(GQList,GIList,Table_ExternalData_1[[#This Row],[Item_key]],GDList,Table_ExternalData_1[[#Headers],[22]])</f>
        <v>0</v>
      </c>
      <c r="AB331" s="7">
        <f>SUMIFS(GQList,GIList,Table_ExternalData_1[[#This Row],[Item_key]],GDList,Table_ExternalData_1[[#Headers],[23]])</f>
        <v>0</v>
      </c>
      <c r="AC331" s="7">
        <f>SUMIFS(GQList,GIList,Table_ExternalData_1[[#This Row],[Item_key]],GDList,Table_ExternalData_1[[#Headers],[24]])</f>
        <v>0</v>
      </c>
      <c r="AD331" s="7">
        <f>SUMIFS(GQList,GIList,Table_ExternalData_1[[#This Row],[Item_key]],GDList,Table_ExternalData_1[[#Headers],[25]])</f>
        <v>0</v>
      </c>
      <c r="AE331" s="7">
        <f>SUMIFS(GQList,GIList,Table_ExternalData_1[[#This Row],[Item_key]],GDList,Table_ExternalData_1[[#Headers],[26]])</f>
        <v>0</v>
      </c>
      <c r="AF331" s="7">
        <f>SUMIFS(GQList,GIList,Table_ExternalData_1[[#This Row],[Item_key]],GDList,Table_ExternalData_1[[#Headers],[27]])</f>
        <v>0</v>
      </c>
      <c r="AG331" s="7">
        <f>SUMIFS(GQList,GIList,Table_ExternalData_1[[#This Row],[Item_key]],GDList,Table_ExternalData_1[[#Headers],[28]])</f>
        <v>0</v>
      </c>
      <c r="AH331" s="7">
        <f>SUMIFS(GQList,GIList,Table_ExternalData_1[[#This Row],[Item_key]],GDList,Table_ExternalData_1[[#Headers],[29]])</f>
        <v>0</v>
      </c>
      <c r="AI331" s="7">
        <f>SUMIFS(GQList,GIList,Table_ExternalData_1[[#This Row],[Item_key]],GDList,Table_ExternalData_1[[#Headers],[30]])</f>
        <v>0</v>
      </c>
      <c r="AJ331" s="7">
        <f>SUMIFS(GQList,GIList,Table_ExternalData_1[[#This Row],[Item_key]],GDList,Table_ExternalData_1[[#Headers],[31]])</f>
        <v>0</v>
      </c>
      <c r="AK331" s="7">
        <f>SUM(Table_ExternalData_1[[#This Row],[1]:[31]])</f>
        <v>1000</v>
      </c>
    </row>
    <row r="332" spans="1:37" hidden="1">
      <c r="A332" s="3" t="s">
        <v>1001</v>
      </c>
      <c r="B332" s="3" t="s">
        <v>36</v>
      </c>
      <c r="C332" s="3" t="s">
        <v>1056</v>
      </c>
      <c r="D332" s="3" t="s">
        <v>1057</v>
      </c>
      <c r="E332" s="6" t="s">
        <v>1662</v>
      </c>
      <c r="F332" s="7">
        <f>SUMIFS(GQList,GIList,Table_ExternalData_1[[#This Row],[Item_key]],GDList,Table_ExternalData_1[[#Headers],[1]])</f>
        <v>-950</v>
      </c>
      <c r="G332" s="7">
        <f>SUMIFS(GQList,GIList,Table_ExternalData_1[[#This Row],[Item_key]],GDList,Table_ExternalData_1[[#Headers],[2]])</f>
        <v>900</v>
      </c>
      <c r="H332" s="7">
        <f>SUMIFS(GQList,GIList,Table_ExternalData_1[[#This Row],[Item_key]],GDList,Table_ExternalData_1[[#Headers],[3]])</f>
        <v>0</v>
      </c>
      <c r="I332" s="7">
        <f>SUMIFS(GQList,GIList,Table_ExternalData_1[[#This Row],[Item_key]],GDList,Table_ExternalData_1[[#Headers],[4]])</f>
        <v>0</v>
      </c>
      <c r="J332" s="7">
        <f>SUMIFS(GQList,GIList,Table_ExternalData_1[[#This Row],[Item_key]],GDList,Table_ExternalData_1[[#Headers],[5]])</f>
        <v>0</v>
      </c>
      <c r="K332" s="7">
        <f>SUMIFS(GQList,GIList,Table_ExternalData_1[[#This Row],[Item_key]],GDList,Table_ExternalData_1[[#Headers],[6]])</f>
        <v>0</v>
      </c>
      <c r="L332" s="7">
        <f>SUMIFS(GQList,GIList,Table_ExternalData_1[[#This Row],[Item_key]],GDList,Table_ExternalData_1[[#Headers],[7]])</f>
        <v>0</v>
      </c>
      <c r="M332" s="7">
        <f>SUMIFS(GQList,GIList,Table_ExternalData_1[[#This Row],[Item_key]],GDList,Table_ExternalData_1[[#Headers],[8]])</f>
        <v>0</v>
      </c>
      <c r="N332" s="7">
        <f>SUMIFS(GQList,GIList,Table_ExternalData_1[[#This Row],[Item_key]],GDList,Table_ExternalData_1[[#Headers],[9]])</f>
        <v>0</v>
      </c>
      <c r="O332" s="7">
        <f>SUMIFS(GQList,GIList,Table_ExternalData_1[[#This Row],[Item_key]],GDList,Table_ExternalData_1[[#Headers],[10]])</f>
        <v>0</v>
      </c>
      <c r="P332" s="7">
        <f>SUMIFS(GQList,GIList,Table_ExternalData_1[[#This Row],[Item_key]],GDList,Table_ExternalData_1[[#Headers],[11]])</f>
        <v>0</v>
      </c>
      <c r="Q332" s="7">
        <f>SUMIFS(GQList,GIList,Table_ExternalData_1[[#This Row],[Item_key]],GDList,Table_ExternalData_1[[#Headers],[12]])</f>
        <v>0</v>
      </c>
      <c r="R332" s="7">
        <f>SUMIFS(GQList,GIList,Table_ExternalData_1[[#This Row],[Item_key]],GDList,Table_ExternalData_1[[#Headers],[13]])</f>
        <v>0</v>
      </c>
      <c r="S332" s="7">
        <f>SUMIFS(GQList,GIList,Table_ExternalData_1[[#This Row],[Item_key]],GDList,Table_ExternalData_1[[#Headers],[14]])</f>
        <v>50</v>
      </c>
      <c r="T332" s="7">
        <f>SUMIFS(GQList,GIList,Table_ExternalData_1[[#This Row],[Item_key]],GDList,Table_ExternalData_1[[#Headers],[15]])</f>
        <v>0</v>
      </c>
      <c r="U332" s="7">
        <f>SUMIFS(GQList,GIList,Table_ExternalData_1[[#This Row],[Item_key]],GDList,Table_ExternalData_1[[#Headers],[16]])</f>
        <v>0</v>
      </c>
      <c r="V332" s="7">
        <f>SUMIFS(GQList,GIList,Table_ExternalData_1[[#This Row],[Item_key]],GDList,Table_ExternalData_1[[#Headers],[17]])</f>
        <v>400</v>
      </c>
      <c r="W332" s="7">
        <f>SUMIFS(GQList,GIList,Table_ExternalData_1[[#This Row],[Item_key]],GDList,Table_ExternalData_1[[#Headers],[18]])</f>
        <v>0</v>
      </c>
      <c r="X332" s="7">
        <f>SUMIFS(GQList,GIList,Table_ExternalData_1[[#This Row],[Item_key]],GDList,Table_ExternalData_1[[#Headers],[19]])</f>
        <v>0</v>
      </c>
      <c r="Y332" s="7">
        <f>SUMIFS(GQList,GIList,Table_ExternalData_1[[#This Row],[Item_key]],GDList,Table_ExternalData_1[[#Headers],[20]])</f>
        <v>0</v>
      </c>
      <c r="Z332" s="7">
        <f>SUMIFS(GQList,GIList,Table_ExternalData_1[[#This Row],[Item_key]],GDList,Table_ExternalData_1[[#Headers],[21]])</f>
        <v>0</v>
      </c>
      <c r="AA332" s="7">
        <f>SUMIFS(GQList,GIList,Table_ExternalData_1[[#This Row],[Item_key]],GDList,Table_ExternalData_1[[#Headers],[22]])</f>
        <v>0</v>
      </c>
      <c r="AB332" s="7">
        <f>SUMIFS(GQList,GIList,Table_ExternalData_1[[#This Row],[Item_key]],GDList,Table_ExternalData_1[[#Headers],[23]])</f>
        <v>0</v>
      </c>
      <c r="AC332" s="7">
        <f>SUMIFS(GQList,GIList,Table_ExternalData_1[[#This Row],[Item_key]],GDList,Table_ExternalData_1[[#Headers],[24]])</f>
        <v>0</v>
      </c>
      <c r="AD332" s="7">
        <f>SUMIFS(GQList,GIList,Table_ExternalData_1[[#This Row],[Item_key]],GDList,Table_ExternalData_1[[#Headers],[25]])</f>
        <v>0</v>
      </c>
      <c r="AE332" s="7">
        <f>SUMIFS(GQList,GIList,Table_ExternalData_1[[#This Row],[Item_key]],GDList,Table_ExternalData_1[[#Headers],[26]])</f>
        <v>0</v>
      </c>
      <c r="AF332" s="7">
        <f>SUMIFS(GQList,GIList,Table_ExternalData_1[[#This Row],[Item_key]],GDList,Table_ExternalData_1[[#Headers],[27]])</f>
        <v>1653</v>
      </c>
      <c r="AG332" s="7">
        <f>SUMIFS(GQList,GIList,Table_ExternalData_1[[#This Row],[Item_key]],GDList,Table_ExternalData_1[[#Headers],[28]])</f>
        <v>0</v>
      </c>
      <c r="AH332" s="7">
        <f>SUMIFS(GQList,GIList,Table_ExternalData_1[[#This Row],[Item_key]],GDList,Table_ExternalData_1[[#Headers],[29]])</f>
        <v>0</v>
      </c>
      <c r="AI332" s="7">
        <f>SUMIFS(GQList,GIList,Table_ExternalData_1[[#This Row],[Item_key]],GDList,Table_ExternalData_1[[#Headers],[30]])</f>
        <v>0</v>
      </c>
      <c r="AJ332" s="7">
        <f>SUMIFS(GQList,GIList,Table_ExternalData_1[[#This Row],[Item_key]],GDList,Table_ExternalData_1[[#Headers],[31]])</f>
        <v>247</v>
      </c>
      <c r="AK332" s="7">
        <f>SUM(Table_ExternalData_1[[#This Row],[1]:[31]])</f>
        <v>2300</v>
      </c>
    </row>
    <row r="333" spans="1:37" hidden="1">
      <c r="A333" s="3" t="s">
        <v>1001</v>
      </c>
      <c r="B333" s="3" t="s">
        <v>36</v>
      </c>
      <c r="C333" s="3" t="s">
        <v>1056</v>
      </c>
      <c r="D333" s="3" t="s">
        <v>1057</v>
      </c>
      <c r="E333" s="6" t="s">
        <v>1663</v>
      </c>
      <c r="F333" s="7">
        <f>SUMIFS(GQList,GIList,Table_ExternalData_1[[#This Row],[Item_key]],GDList,Table_ExternalData_1[[#Headers],[1]])</f>
        <v>-950</v>
      </c>
      <c r="G333" s="7">
        <f>SUMIFS(GQList,GIList,Table_ExternalData_1[[#This Row],[Item_key]],GDList,Table_ExternalData_1[[#Headers],[2]])</f>
        <v>900</v>
      </c>
      <c r="H333" s="7">
        <f>SUMIFS(GQList,GIList,Table_ExternalData_1[[#This Row],[Item_key]],GDList,Table_ExternalData_1[[#Headers],[3]])</f>
        <v>0</v>
      </c>
      <c r="I333" s="7">
        <f>SUMIFS(GQList,GIList,Table_ExternalData_1[[#This Row],[Item_key]],GDList,Table_ExternalData_1[[#Headers],[4]])</f>
        <v>0</v>
      </c>
      <c r="J333" s="7">
        <f>SUMIFS(GQList,GIList,Table_ExternalData_1[[#This Row],[Item_key]],GDList,Table_ExternalData_1[[#Headers],[5]])</f>
        <v>0</v>
      </c>
      <c r="K333" s="7">
        <f>SUMIFS(GQList,GIList,Table_ExternalData_1[[#This Row],[Item_key]],GDList,Table_ExternalData_1[[#Headers],[6]])</f>
        <v>0</v>
      </c>
      <c r="L333" s="7">
        <f>SUMIFS(GQList,GIList,Table_ExternalData_1[[#This Row],[Item_key]],GDList,Table_ExternalData_1[[#Headers],[7]])</f>
        <v>0</v>
      </c>
      <c r="M333" s="7">
        <f>SUMIFS(GQList,GIList,Table_ExternalData_1[[#This Row],[Item_key]],GDList,Table_ExternalData_1[[#Headers],[8]])</f>
        <v>0</v>
      </c>
      <c r="N333" s="7">
        <f>SUMIFS(GQList,GIList,Table_ExternalData_1[[#This Row],[Item_key]],GDList,Table_ExternalData_1[[#Headers],[9]])</f>
        <v>0</v>
      </c>
      <c r="O333" s="7">
        <f>SUMIFS(GQList,GIList,Table_ExternalData_1[[#This Row],[Item_key]],GDList,Table_ExternalData_1[[#Headers],[10]])</f>
        <v>0</v>
      </c>
      <c r="P333" s="7">
        <f>SUMIFS(GQList,GIList,Table_ExternalData_1[[#This Row],[Item_key]],GDList,Table_ExternalData_1[[#Headers],[11]])</f>
        <v>0</v>
      </c>
      <c r="Q333" s="7">
        <f>SUMIFS(GQList,GIList,Table_ExternalData_1[[#This Row],[Item_key]],GDList,Table_ExternalData_1[[#Headers],[12]])</f>
        <v>0</v>
      </c>
      <c r="R333" s="7">
        <f>SUMIFS(GQList,GIList,Table_ExternalData_1[[#This Row],[Item_key]],GDList,Table_ExternalData_1[[#Headers],[13]])</f>
        <v>0</v>
      </c>
      <c r="S333" s="7">
        <f>SUMIFS(GQList,GIList,Table_ExternalData_1[[#This Row],[Item_key]],GDList,Table_ExternalData_1[[#Headers],[14]])</f>
        <v>50</v>
      </c>
      <c r="T333" s="7">
        <f>SUMIFS(GQList,GIList,Table_ExternalData_1[[#This Row],[Item_key]],GDList,Table_ExternalData_1[[#Headers],[15]])</f>
        <v>0</v>
      </c>
      <c r="U333" s="7">
        <f>SUMIFS(GQList,GIList,Table_ExternalData_1[[#This Row],[Item_key]],GDList,Table_ExternalData_1[[#Headers],[16]])</f>
        <v>0</v>
      </c>
      <c r="V333" s="7">
        <f>SUMIFS(GQList,GIList,Table_ExternalData_1[[#This Row],[Item_key]],GDList,Table_ExternalData_1[[#Headers],[17]])</f>
        <v>400</v>
      </c>
      <c r="W333" s="7">
        <f>SUMIFS(GQList,GIList,Table_ExternalData_1[[#This Row],[Item_key]],GDList,Table_ExternalData_1[[#Headers],[18]])</f>
        <v>0</v>
      </c>
      <c r="X333" s="7">
        <f>SUMIFS(GQList,GIList,Table_ExternalData_1[[#This Row],[Item_key]],GDList,Table_ExternalData_1[[#Headers],[19]])</f>
        <v>0</v>
      </c>
      <c r="Y333" s="7">
        <f>SUMIFS(GQList,GIList,Table_ExternalData_1[[#This Row],[Item_key]],GDList,Table_ExternalData_1[[#Headers],[20]])</f>
        <v>0</v>
      </c>
      <c r="Z333" s="7">
        <f>SUMIFS(GQList,GIList,Table_ExternalData_1[[#This Row],[Item_key]],GDList,Table_ExternalData_1[[#Headers],[21]])</f>
        <v>0</v>
      </c>
      <c r="AA333" s="7">
        <f>SUMIFS(GQList,GIList,Table_ExternalData_1[[#This Row],[Item_key]],GDList,Table_ExternalData_1[[#Headers],[22]])</f>
        <v>0</v>
      </c>
      <c r="AB333" s="7">
        <f>SUMIFS(GQList,GIList,Table_ExternalData_1[[#This Row],[Item_key]],GDList,Table_ExternalData_1[[#Headers],[23]])</f>
        <v>0</v>
      </c>
      <c r="AC333" s="7">
        <f>SUMIFS(GQList,GIList,Table_ExternalData_1[[#This Row],[Item_key]],GDList,Table_ExternalData_1[[#Headers],[24]])</f>
        <v>0</v>
      </c>
      <c r="AD333" s="7">
        <f>SUMIFS(GQList,GIList,Table_ExternalData_1[[#This Row],[Item_key]],GDList,Table_ExternalData_1[[#Headers],[25]])</f>
        <v>0</v>
      </c>
      <c r="AE333" s="7">
        <f>SUMIFS(GQList,GIList,Table_ExternalData_1[[#This Row],[Item_key]],GDList,Table_ExternalData_1[[#Headers],[26]])</f>
        <v>0</v>
      </c>
      <c r="AF333" s="7">
        <f>SUMIFS(GQList,GIList,Table_ExternalData_1[[#This Row],[Item_key]],GDList,Table_ExternalData_1[[#Headers],[27]])</f>
        <v>1653</v>
      </c>
      <c r="AG333" s="7">
        <f>SUMIFS(GQList,GIList,Table_ExternalData_1[[#This Row],[Item_key]],GDList,Table_ExternalData_1[[#Headers],[28]])</f>
        <v>0</v>
      </c>
      <c r="AH333" s="7">
        <f>SUMIFS(GQList,GIList,Table_ExternalData_1[[#This Row],[Item_key]],GDList,Table_ExternalData_1[[#Headers],[29]])</f>
        <v>0</v>
      </c>
      <c r="AI333" s="7">
        <f>SUMIFS(GQList,GIList,Table_ExternalData_1[[#This Row],[Item_key]],GDList,Table_ExternalData_1[[#Headers],[30]])</f>
        <v>0</v>
      </c>
      <c r="AJ333" s="7">
        <f>SUMIFS(GQList,GIList,Table_ExternalData_1[[#This Row],[Item_key]],GDList,Table_ExternalData_1[[#Headers],[31]])</f>
        <v>247</v>
      </c>
      <c r="AK333" s="7">
        <f>SUM(Table_ExternalData_1[[#This Row],[1]:[31]])</f>
        <v>2300</v>
      </c>
    </row>
    <row r="334" spans="1:37" hidden="1">
      <c r="A334" s="3" t="s">
        <v>1001</v>
      </c>
      <c r="B334" s="3" t="s">
        <v>37</v>
      </c>
      <c r="C334" s="3" t="s">
        <v>1058</v>
      </c>
      <c r="D334" s="3" t="s">
        <v>1059</v>
      </c>
      <c r="E334" s="6" t="s">
        <v>1662</v>
      </c>
      <c r="F334" s="7">
        <f>SUMIFS(GQList,GIList,Table_ExternalData_1[[#This Row],[Item_key]],GDList,Table_ExternalData_1[[#Headers],[1]])</f>
        <v>-850</v>
      </c>
      <c r="G334" s="7">
        <f>SUMIFS(GQList,GIList,Table_ExternalData_1[[#This Row],[Item_key]],GDList,Table_ExternalData_1[[#Headers],[2]])</f>
        <v>600</v>
      </c>
      <c r="H334" s="7">
        <f>SUMIFS(GQList,GIList,Table_ExternalData_1[[#This Row],[Item_key]],GDList,Table_ExternalData_1[[#Headers],[3]])</f>
        <v>0</v>
      </c>
      <c r="I334" s="7">
        <f>SUMIFS(GQList,GIList,Table_ExternalData_1[[#This Row],[Item_key]],GDList,Table_ExternalData_1[[#Headers],[4]])</f>
        <v>0</v>
      </c>
      <c r="J334" s="7">
        <f>SUMIFS(GQList,GIList,Table_ExternalData_1[[#This Row],[Item_key]],GDList,Table_ExternalData_1[[#Headers],[5]])</f>
        <v>0</v>
      </c>
      <c r="K334" s="7">
        <f>SUMIFS(GQList,GIList,Table_ExternalData_1[[#This Row],[Item_key]],GDList,Table_ExternalData_1[[#Headers],[6]])</f>
        <v>0</v>
      </c>
      <c r="L334" s="7">
        <f>SUMIFS(GQList,GIList,Table_ExternalData_1[[#This Row],[Item_key]],GDList,Table_ExternalData_1[[#Headers],[7]])</f>
        <v>0</v>
      </c>
      <c r="M334" s="7">
        <f>SUMIFS(GQList,GIList,Table_ExternalData_1[[#This Row],[Item_key]],GDList,Table_ExternalData_1[[#Headers],[8]])</f>
        <v>0</v>
      </c>
      <c r="N334" s="7">
        <f>SUMIFS(GQList,GIList,Table_ExternalData_1[[#This Row],[Item_key]],GDList,Table_ExternalData_1[[#Headers],[9]])</f>
        <v>0</v>
      </c>
      <c r="O334" s="7">
        <f>SUMIFS(GQList,GIList,Table_ExternalData_1[[#This Row],[Item_key]],GDList,Table_ExternalData_1[[#Headers],[10]])</f>
        <v>0</v>
      </c>
      <c r="P334" s="7">
        <f>SUMIFS(GQList,GIList,Table_ExternalData_1[[#This Row],[Item_key]],GDList,Table_ExternalData_1[[#Headers],[11]])</f>
        <v>0</v>
      </c>
      <c r="Q334" s="7">
        <f>SUMIFS(GQList,GIList,Table_ExternalData_1[[#This Row],[Item_key]],GDList,Table_ExternalData_1[[#Headers],[12]])</f>
        <v>0</v>
      </c>
      <c r="R334" s="7">
        <f>SUMIFS(GQList,GIList,Table_ExternalData_1[[#This Row],[Item_key]],GDList,Table_ExternalData_1[[#Headers],[13]])</f>
        <v>0</v>
      </c>
      <c r="S334" s="7">
        <f>SUMIFS(GQList,GIList,Table_ExternalData_1[[#This Row],[Item_key]],GDList,Table_ExternalData_1[[#Headers],[14]])</f>
        <v>250</v>
      </c>
      <c r="T334" s="7">
        <f>SUMIFS(GQList,GIList,Table_ExternalData_1[[#This Row],[Item_key]],GDList,Table_ExternalData_1[[#Headers],[15]])</f>
        <v>0</v>
      </c>
      <c r="U334" s="7">
        <f>SUMIFS(GQList,GIList,Table_ExternalData_1[[#This Row],[Item_key]],GDList,Table_ExternalData_1[[#Headers],[16]])</f>
        <v>0</v>
      </c>
      <c r="V334" s="7">
        <f>SUMIFS(GQList,GIList,Table_ExternalData_1[[#This Row],[Item_key]],GDList,Table_ExternalData_1[[#Headers],[17]])</f>
        <v>400</v>
      </c>
      <c r="W334" s="7">
        <f>SUMIFS(GQList,GIList,Table_ExternalData_1[[#This Row],[Item_key]],GDList,Table_ExternalData_1[[#Headers],[18]])</f>
        <v>0</v>
      </c>
      <c r="X334" s="7">
        <f>SUMIFS(GQList,GIList,Table_ExternalData_1[[#This Row],[Item_key]],GDList,Table_ExternalData_1[[#Headers],[19]])</f>
        <v>0</v>
      </c>
      <c r="Y334" s="7">
        <f>SUMIFS(GQList,GIList,Table_ExternalData_1[[#This Row],[Item_key]],GDList,Table_ExternalData_1[[#Headers],[20]])</f>
        <v>0</v>
      </c>
      <c r="Z334" s="7">
        <f>SUMIFS(GQList,GIList,Table_ExternalData_1[[#This Row],[Item_key]],GDList,Table_ExternalData_1[[#Headers],[21]])</f>
        <v>0</v>
      </c>
      <c r="AA334" s="7">
        <f>SUMIFS(GQList,GIList,Table_ExternalData_1[[#This Row],[Item_key]],GDList,Table_ExternalData_1[[#Headers],[22]])</f>
        <v>0</v>
      </c>
      <c r="AB334" s="7">
        <f>SUMIFS(GQList,GIList,Table_ExternalData_1[[#This Row],[Item_key]],GDList,Table_ExternalData_1[[#Headers],[23]])</f>
        <v>0</v>
      </c>
      <c r="AC334" s="7">
        <f>SUMIFS(GQList,GIList,Table_ExternalData_1[[#This Row],[Item_key]],GDList,Table_ExternalData_1[[#Headers],[24]])</f>
        <v>0</v>
      </c>
      <c r="AD334" s="7">
        <f>SUMIFS(GQList,GIList,Table_ExternalData_1[[#This Row],[Item_key]],GDList,Table_ExternalData_1[[#Headers],[25]])</f>
        <v>0</v>
      </c>
      <c r="AE334" s="7">
        <f>SUMIFS(GQList,GIList,Table_ExternalData_1[[#This Row],[Item_key]],GDList,Table_ExternalData_1[[#Headers],[26]])</f>
        <v>0</v>
      </c>
      <c r="AF334" s="7">
        <f>SUMIFS(GQList,GIList,Table_ExternalData_1[[#This Row],[Item_key]],GDList,Table_ExternalData_1[[#Headers],[27]])</f>
        <v>750</v>
      </c>
      <c r="AG334" s="7">
        <f>SUMIFS(GQList,GIList,Table_ExternalData_1[[#This Row],[Item_key]],GDList,Table_ExternalData_1[[#Headers],[28]])</f>
        <v>0</v>
      </c>
      <c r="AH334" s="7">
        <f>SUMIFS(GQList,GIList,Table_ExternalData_1[[#This Row],[Item_key]],GDList,Table_ExternalData_1[[#Headers],[29]])</f>
        <v>0</v>
      </c>
      <c r="AI334" s="7">
        <f>SUMIFS(GQList,GIList,Table_ExternalData_1[[#This Row],[Item_key]],GDList,Table_ExternalData_1[[#Headers],[30]])</f>
        <v>0</v>
      </c>
      <c r="AJ334" s="7">
        <f>SUMIFS(GQList,GIList,Table_ExternalData_1[[#This Row],[Item_key]],GDList,Table_ExternalData_1[[#Headers],[31]])</f>
        <v>1150</v>
      </c>
      <c r="AK334" s="7">
        <f>SUM(Table_ExternalData_1[[#This Row],[1]:[31]])</f>
        <v>2300</v>
      </c>
    </row>
    <row r="335" spans="1:37" hidden="1">
      <c r="A335" s="3" t="s">
        <v>1001</v>
      </c>
      <c r="B335" s="3" t="s">
        <v>37</v>
      </c>
      <c r="C335" s="3" t="s">
        <v>1058</v>
      </c>
      <c r="D335" s="3" t="s">
        <v>1059</v>
      </c>
      <c r="E335" s="6" t="s">
        <v>1663</v>
      </c>
      <c r="F335" s="7">
        <f>SUMIFS(GQList,GIList,Table_ExternalData_1[[#This Row],[Item_key]],GDList,Table_ExternalData_1[[#Headers],[1]])</f>
        <v>-850</v>
      </c>
      <c r="G335" s="7">
        <f>SUMIFS(GQList,GIList,Table_ExternalData_1[[#This Row],[Item_key]],GDList,Table_ExternalData_1[[#Headers],[2]])</f>
        <v>600</v>
      </c>
      <c r="H335" s="7">
        <f>SUMIFS(GQList,GIList,Table_ExternalData_1[[#This Row],[Item_key]],GDList,Table_ExternalData_1[[#Headers],[3]])</f>
        <v>0</v>
      </c>
      <c r="I335" s="7">
        <f>SUMIFS(GQList,GIList,Table_ExternalData_1[[#This Row],[Item_key]],GDList,Table_ExternalData_1[[#Headers],[4]])</f>
        <v>0</v>
      </c>
      <c r="J335" s="7">
        <f>SUMIFS(GQList,GIList,Table_ExternalData_1[[#This Row],[Item_key]],GDList,Table_ExternalData_1[[#Headers],[5]])</f>
        <v>0</v>
      </c>
      <c r="K335" s="7">
        <f>SUMIFS(GQList,GIList,Table_ExternalData_1[[#This Row],[Item_key]],GDList,Table_ExternalData_1[[#Headers],[6]])</f>
        <v>0</v>
      </c>
      <c r="L335" s="7">
        <f>SUMIFS(GQList,GIList,Table_ExternalData_1[[#This Row],[Item_key]],GDList,Table_ExternalData_1[[#Headers],[7]])</f>
        <v>0</v>
      </c>
      <c r="M335" s="7">
        <f>SUMIFS(GQList,GIList,Table_ExternalData_1[[#This Row],[Item_key]],GDList,Table_ExternalData_1[[#Headers],[8]])</f>
        <v>0</v>
      </c>
      <c r="N335" s="7">
        <f>SUMIFS(GQList,GIList,Table_ExternalData_1[[#This Row],[Item_key]],GDList,Table_ExternalData_1[[#Headers],[9]])</f>
        <v>0</v>
      </c>
      <c r="O335" s="7">
        <f>SUMIFS(GQList,GIList,Table_ExternalData_1[[#This Row],[Item_key]],GDList,Table_ExternalData_1[[#Headers],[10]])</f>
        <v>0</v>
      </c>
      <c r="P335" s="7">
        <f>SUMIFS(GQList,GIList,Table_ExternalData_1[[#This Row],[Item_key]],GDList,Table_ExternalData_1[[#Headers],[11]])</f>
        <v>0</v>
      </c>
      <c r="Q335" s="7">
        <f>SUMIFS(GQList,GIList,Table_ExternalData_1[[#This Row],[Item_key]],GDList,Table_ExternalData_1[[#Headers],[12]])</f>
        <v>0</v>
      </c>
      <c r="R335" s="7">
        <f>SUMIFS(GQList,GIList,Table_ExternalData_1[[#This Row],[Item_key]],GDList,Table_ExternalData_1[[#Headers],[13]])</f>
        <v>0</v>
      </c>
      <c r="S335" s="7">
        <f>SUMIFS(GQList,GIList,Table_ExternalData_1[[#This Row],[Item_key]],GDList,Table_ExternalData_1[[#Headers],[14]])</f>
        <v>250</v>
      </c>
      <c r="T335" s="7">
        <f>SUMIFS(GQList,GIList,Table_ExternalData_1[[#This Row],[Item_key]],GDList,Table_ExternalData_1[[#Headers],[15]])</f>
        <v>0</v>
      </c>
      <c r="U335" s="7">
        <f>SUMIFS(GQList,GIList,Table_ExternalData_1[[#This Row],[Item_key]],GDList,Table_ExternalData_1[[#Headers],[16]])</f>
        <v>0</v>
      </c>
      <c r="V335" s="7">
        <f>SUMIFS(GQList,GIList,Table_ExternalData_1[[#This Row],[Item_key]],GDList,Table_ExternalData_1[[#Headers],[17]])</f>
        <v>400</v>
      </c>
      <c r="W335" s="7">
        <f>SUMIFS(GQList,GIList,Table_ExternalData_1[[#This Row],[Item_key]],GDList,Table_ExternalData_1[[#Headers],[18]])</f>
        <v>0</v>
      </c>
      <c r="X335" s="7">
        <f>SUMIFS(GQList,GIList,Table_ExternalData_1[[#This Row],[Item_key]],GDList,Table_ExternalData_1[[#Headers],[19]])</f>
        <v>0</v>
      </c>
      <c r="Y335" s="7">
        <f>SUMIFS(GQList,GIList,Table_ExternalData_1[[#This Row],[Item_key]],GDList,Table_ExternalData_1[[#Headers],[20]])</f>
        <v>0</v>
      </c>
      <c r="Z335" s="7">
        <f>SUMIFS(GQList,GIList,Table_ExternalData_1[[#This Row],[Item_key]],GDList,Table_ExternalData_1[[#Headers],[21]])</f>
        <v>0</v>
      </c>
      <c r="AA335" s="7">
        <f>SUMIFS(GQList,GIList,Table_ExternalData_1[[#This Row],[Item_key]],GDList,Table_ExternalData_1[[#Headers],[22]])</f>
        <v>0</v>
      </c>
      <c r="AB335" s="7">
        <f>SUMIFS(GQList,GIList,Table_ExternalData_1[[#This Row],[Item_key]],GDList,Table_ExternalData_1[[#Headers],[23]])</f>
        <v>0</v>
      </c>
      <c r="AC335" s="7">
        <f>SUMIFS(GQList,GIList,Table_ExternalData_1[[#This Row],[Item_key]],GDList,Table_ExternalData_1[[#Headers],[24]])</f>
        <v>0</v>
      </c>
      <c r="AD335" s="7">
        <f>SUMIFS(GQList,GIList,Table_ExternalData_1[[#This Row],[Item_key]],GDList,Table_ExternalData_1[[#Headers],[25]])</f>
        <v>0</v>
      </c>
      <c r="AE335" s="7">
        <f>SUMIFS(GQList,GIList,Table_ExternalData_1[[#This Row],[Item_key]],GDList,Table_ExternalData_1[[#Headers],[26]])</f>
        <v>0</v>
      </c>
      <c r="AF335" s="7">
        <f>SUMIFS(GQList,GIList,Table_ExternalData_1[[#This Row],[Item_key]],GDList,Table_ExternalData_1[[#Headers],[27]])</f>
        <v>750</v>
      </c>
      <c r="AG335" s="7">
        <f>SUMIFS(GQList,GIList,Table_ExternalData_1[[#This Row],[Item_key]],GDList,Table_ExternalData_1[[#Headers],[28]])</f>
        <v>0</v>
      </c>
      <c r="AH335" s="7">
        <f>SUMIFS(GQList,GIList,Table_ExternalData_1[[#This Row],[Item_key]],GDList,Table_ExternalData_1[[#Headers],[29]])</f>
        <v>0</v>
      </c>
      <c r="AI335" s="7">
        <f>SUMIFS(GQList,GIList,Table_ExternalData_1[[#This Row],[Item_key]],GDList,Table_ExternalData_1[[#Headers],[30]])</f>
        <v>0</v>
      </c>
      <c r="AJ335" s="7">
        <f>SUMIFS(GQList,GIList,Table_ExternalData_1[[#This Row],[Item_key]],GDList,Table_ExternalData_1[[#Headers],[31]])</f>
        <v>1150</v>
      </c>
      <c r="AK335" s="7">
        <f>SUM(Table_ExternalData_1[[#This Row],[1]:[31]])</f>
        <v>2300</v>
      </c>
    </row>
    <row r="336" spans="1:37" hidden="1">
      <c r="A336" s="3" t="s">
        <v>1001</v>
      </c>
      <c r="B336" s="3" t="s">
        <v>38</v>
      </c>
      <c r="C336" s="3" t="s">
        <v>1060</v>
      </c>
      <c r="D336" s="3" t="s">
        <v>1061</v>
      </c>
      <c r="E336" s="6" t="s">
        <v>1662</v>
      </c>
      <c r="F336" s="7">
        <f>SUMIFS(GQList,GIList,Table_ExternalData_1[[#This Row],[Item_key]],GDList,Table_ExternalData_1[[#Headers],[1]])</f>
        <v>-2100</v>
      </c>
      <c r="G336" s="7">
        <f>SUMIFS(GQList,GIList,Table_ExternalData_1[[#This Row],[Item_key]],GDList,Table_ExternalData_1[[#Headers],[2]])</f>
        <v>1710</v>
      </c>
      <c r="H336" s="7">
        <f>SUMIFS(GQList,GIList,Table_ExternalData_1[[#This Row],[Item_key]],GDList,Table_ExternalData_1[[#Headers],[3]])</f>
        <v>0</v>
      </c>
      <c r="I336" s="7">
        <f>SUMIFS(GQList,GIList,Table_ExternalData_1[[#This Row],[Item_key]],GDList,Table_ExternalData_1[[#Headers],[4]])</f>
        <v>0</v>
      </c>
      <c r="J336" s="7">
        <f>SUMIFS(GQList,GIList,Table_ExternalData_1[[#This Row],[Item_key]],GDList,Table_ExternalData_1[[#Headers],[5]])</f>
        <v>0</v>
      </c>
      <c r="K336" s="7">
        <f>SUMIFS(GQList,GIList,Table_ExternalData_1[[#This Row],[Item_key]],GDList,Table_ExternalData_1[[#Headers],[6]])</f>
        <v>0</v>
      </c>
      <c r="L336" s="7">
        <f>SUMIFS(GQList,GIList,Table_ExternalData_1[[#This Row],[Item_key]],GDList,Table_ExternalData_1[[#Headers],[7]])</f>
        <v>0</v>
      </c>
      <c r="M336" s="7">
        <f>SUMIFS(GQList,GIList,Table_ExternalData_1[[#This Row],[Item_key]],GDList,Table_ExternalData_1[[#Headers],[8]])</f>
        <v>0</v>
      </c>
      <c r="N336" s="7">
        <f>SUMIFS(GQList,GIList,Table_ExternalData_1[[#This Row],[Item_key]],GDList,Table_ExternalData_1[[#Headers],[9]])</f>
        <v>0</v>
      </c>
      <c r="O336" s="7">
        <f>SUMIFS(GQList,GIList,Table_ExternalData_1[[#This Row],[Item_key]],GDList,Table_ExternalData_1[[#Headers],[10]])</f>
        <v>0</v>
      </c>
      <c r="P336" s="7">
        <f>SUMIFS(GQList,GIList,Table_ExternalData_1[[#This Row],[Item_key]],GDList,Table_ExternalData_1[[#Headers],[11]])</f>
        <v>0</v>
      </c>
      <c r="Q336" s="7">
        <f>SUMIFS(GQList,GIList,Table_ExternalData_1[[#This Row],[Item_key]],GDList,Table_ExternalData_1[[#Headers],[12]])</f>
        <v>0</v>
      </c>
      <c r="R336" s="7">
        <f>SUMIFS(GQList,GIList,Table_ExternalData_1[[#This Row],[Item_key]],GDList,Table_ExternalData_1[[#Headers],[13]])</f>
        <v>0</v>
      </c>
      <c r="S336" s="7">
        <f>SUMIFS(GQList,GIList,Table_ExternalData_1[[#This Row],[Item_key]],GDList,Table_ExternalData_1[[#Headers],[14]])</f>
        <v>1100</v>
      </c>
      <c r="T336" s="7">
        <f>SUMIFS(GQList,GIList,Table_ExternalData_1[[#This Row],[Item_key]],GDList,Table_ExternalData_1[[#Headers],[15]])</f>
        <v>0</v>
      </c>
      <c r="U336" s="7">
        <f>SUMIFS(GQList,GIList,Table_ExternalData_1[[#This Row],[Item_key]],GDList,Table_ExternalData_1[[#Headers],[16]])</f>
        <v>0</v>
      </c>
      <c r="V336" s="7">
        <f>SUMIFS(GQList,GIList,Table_ExternalData_1[[#This Row],[Item_key]],GDList,Table_ExternalData_1[[#Headers],[17]])</f>
        <v>800</v>
      </c>
      <c r="W336" s="7">
        <f>SUMIFS(GQList,GIList,Table_ExternalData_1[[#This Row],[Item_key]],GDList,Table_ExternalData_1[[#Headers],[18]])</f>
        <v>0</v>
      </c>
      <c r="X336" s="7">
        <f>SUMIFS(GQList,GIList,Table_ExternalData_1[[#This Row],[Item_key]],GDList,Table_ExternalData_1[[#Headers],[19]])</f>
        <v>0</v>
      </c>
      <c r="Y336" s="7">
        <f>SUMIFS(GQList,GIList,Table_ExternalData_1[[#This Row],[Item_key]],GDList,Table_ExternalData_1[[#Headers],[20]])</f>
        <v>0</v>
      </c>
      <c r="Z336" s="7">
        <f>SUMIFS(GQList,GIList,Table_ExternalData_1[[#This Row],[Item_key]],GDList,Table_ExternalData_1[[#Headers],[21]])</f>
        <v>0</v>
      </c>
      <c r="AA336" s="7">
        <f>SUMIFS(GQList,GIList,Table_ExternalData_1[[#This Row],[Item_key]],GDList,Table_ExternalData_1[[#Headers],[22]])</f>
        <v>0</v>
      </c>
      <c r="AB336" s="7">
        <f>SUMIFS(GQList,GIList,Table_ExternalData_1[[#This Row],[Item_key]],GDList,Table_ExternalData_1[[#Headers],[23]])</f>
        <v>0</v>
      </c>
      <c r="AC336" s="7">
        <f>SUMIFS(GQList,GIList,Table_ExternalData_1[[#This Row],[Item_key]],GDList,Table_ExternalData_1[[#Headers],[24]])</f>
        <v>0</v>
      </c>
      <c r="AD336" s="7">
        <f>SUMIFS(GQList,GIList,Table_ExternalData_1[[#This Row],[Item_key]],GDList,Table_ExternalData_1[[#Headers],[25]])</f>
        <v>0</v>
      </c>
      <c r="AE336" s="7">
        <f>SUMIFS(GQList,GIList,Table_ExternalData_1[[#This Row],[Item_key]],GDList,Table_ExternalData_1[[#Headers],[26]])</f>
        <v>0</v>
      </c>
      <c r="AF336" s="7">
        <f>SUMIFS(GQList,GIList,Table_ExternalData_1[[#This Row],[Item_key]],GDList,Table_ExternalData_1[[#Headers],[27]])</f>
        <v>1000</v>
      </c>
      <c r="AG336" s="7">
        <f>SUMIFS(GQList,GIList,Table_ExternalData_1[[#This Row],[Item_key]],GDList,Table_ExternalData_1[[#Headers],[28]])</f>
        <v>0</v>
      </c>
      <c r="AH336" s="7">
        <f>SUMIFS(GQList,GIList,Table_ExternalData_1[[#This Row],[Item_key]],GDList,Table_ExternalData_1[[#Headers],[29]])</f>
        <v>0</v>
      </c>
      <c r="AI336" s="7">
        <f>SUMIFS(GQList,GIList,Table_ExternalData_1[[#This Row],[Item_key]],GDList,Table_ExternalData_1[[#Headers],[30]])</f>
        <v>0</v>
      </c>
      <c r="AJ336" s="7">
        <f>SUMIFS(GQList,GIList,Table_ExternalData_1[[#This Row],[Item_key]],GDList,Table_ExternalData_1[[#Headers],[31]])</f>
        <v>0</v>
      </c>
      <c r="AK336" s="7">
        <f>SUM(Table_ExternalData_1[[#This Row],[1]:[31]])</f>
        <v>2510</v>
      </c>
    </row>
    <row r="337" spans="1:37" hidden="1">
      <c r="A337" s="3" t="s">
        <v>1001</v>
      </c>
      <c r="B337" s="3" t="s">
        <v>38</v>
      </c>
      <c r="C337" s="3" t="s">
        <v>1060</v>
      </c>
      <c r="D337" s="3" t="s">
        <v>1061</v>
      </c>
      <c r="E337" s="6" t="s">
        <v>1663</v>
      </c>
      <c r="F337" s="7">
        <f>SUMIFS(GQList,GIList,Table_ExternalData_1[[#This Row],[Item_key]],GDList,Table_ExternalData_1[[#Headers],[1]])</f>
        <v>-2100</v>
      </c>
      <c r="G337" s="7">
        <f>SUMIFS(GQList,GIList,Table_ExternalData_1[[#This Row],[Item_key]],GDList,Table_ExternalData_1[[#Headers],[2]])</f>
        <v>1710</v>
      </c>
      <c r="H337" s="7">
        <f>SUMIFS(GQList,GIList,Table_ExternalData_1[[#This Row],[Item_key]],GDList,Table_ExternalData_1[[#Headers],[3]])</f>
        <v>0</v>
      </c>
      <c r="I337" s="7">
        <f>SUMIFS(GQList,GIList,Table_ExternalData_1[[#This Row],[Item_key]],GDList,Table_ExternalData_1[[#Headers],[4]])</f>
        <v>0</v>
      </c>
      <c r="J337" s="7">
        <f>SUMIFS(GQList,GIList,Table_ExternalData_1[[#This Row],[Item_key]],GDList,Table_ExternalData_1[[#Headers],[5]])</f>
        <v>0</v>
      </c>
      <c r="K337" s="7">
        <f>SUMIFS(GQList,GIList,Table_ExternalData_1[[#This Row],[Item_key]],GDList,Table_ExternalData_1[[#Headers],[6]])</f>
        <v>0</v>
      </c>
      <c r="L337" s="7">
        <f>SUMIFS(GQList,GIList,Table_ExternalData_1[[#This Row],[Item_key]],GDList,Table_ExternalData_1[[#Headers],[7]])</f>
        <v>0</v>
      </c>
      <c r="M337" s="7">
        <f>SUMIFS(GQList,GIList,Table_ExternalData_1[[#This Row],[Item_key]],GDList,Table_ExternalData_1[[#Headers],[8]])</f>
        <v>0</v>
      </c>
      <c r="N337" s="7">
        <f>SUMIFS(GQList,GIList,Table_ExternalData_1[[#This Row],[Item_key]],GDList,Table_ExternalData_1[[#Headers],[9]])</f>
        <v>0</v>
      </c>
      <c r="O337" s="7">
        <f>SUMIFS(GQList,GIList,Table_ExternalData_1[[#This Row],[Item_key]],GDList,Table_ExternalData_1[[#Headers],[10]])</f>
        <v>0</v>
      </c>
      <c r="P337" s="7">
        <f>SUMIFS(GQList,GIList,Table_ExternalData_1[[#This Row],[Item_key]],GDList,Table_ExternalData_1[[#Headers],[11]])</f>
        <v>0</v>
      </c>
      <c r="Q337" s="7">
        <f>SUMIFS(GQList,GIList,Table_ExternalData_1[[#This Row],[Item_key]],GDList,Table_ExternalData_1[[#Headers],[12]])</f>
        <v>0</v>
      </c>
      <c r="R337" s="7">
        <f>SUMIFS(GQList,GIList,Table_ExternalData_1[[#This Row],[Item_key]],GDList,Table_ExternalData_1[[#Headers],[13]])</f>
        <v>0</v>
      </c>
      <c r="S337" s="7">
        <f>SUMIFS(GQList,GIList,Table_ExternalData_1[[#This Row],[Item_key]],GDList,Table_ExternalData_1[[#Headers],[14]])</f>
        <v>1100</v>
      </c>
      <c r="T337" s="7">
        <f>SUMIFS(GQList,GIList,Table_ExternalData_1[[#This Row],[Item_key]],GDList,Table_ExternalData_1[[#Headers],[15]])</f>
        <v>0</v>
      </c>
      <c r="U337" s="7">
        <f>SUMIFS(GQList,GIList,Table_ExternalData_1[[#This Row],[Item_key]],GDList,Table_ExternalData_1[[#Headers],[16]])</f>
        <v>0</v>
      </c>
      <c r="V337" s="7">
        <f>SUMIFS(GQList,GIList,Table_ExternalData_1[[#This Row],[Item_key]],GDList,Table_ExternalData_1[[#Headers],[17]])</f>
        <v>800</v>
      </c>
      <c r="W337" s="7">
        <f>SUMIFS(GQList,GIList,Table_ExternalData_1[[#This Row],[Item_key]],GDList,Table_ExternalData_1[[#Headers],[18]])</f>
        <v>0</v>
      </c>
      <c r="X337" s="7">
        <f>SUMIFS(GQList,GIList,Table_ExternalData_1[[#This Row],[Item_key]],GDList,Table_ExternalData_1[[#Headers],[19]])</f>
        <v>0</v>
      </c>
      <c r="Y337" s="7">
        <f>SUMIFS(GQList,GIList,Table_ExternalData_1[[#This Row],[Item_key]],GDList,Table_ExternalData_1[[#Headers],[20]])</f>
        <v>0</v>
      </c>
      <c r="Z337" s="7">
        <f>SUMIFS(GQList,GIList,Table_ExternalData_1[[#This Row],[Item_key]],GDList,Table_ExternalData_1[[#Headers],[21]])</f>
        <v>0</v>
      </c>
      <c r="AA337" s="7">
        <f>SUMIFS(GQList,GIList,Table_ExternalData_1[[#This Row],[Item_key]],GDList,Table_ExternalData_1[[#Headers],[22]])</f>
        <v>0</v>
      </c>
      <c r="AB337" s="7">
        <f>SUMIFS(GQList,GIList,Table_ExternalData_1[[#This Row],[Item_key]],GDList,Table_ExternalData_1[[#Headers],[23]])</f>
        <v>0</v>
      </c>
      <c r="AC337" s="7">
        <f>SUMIFS(GQList,GIList,Table_ExternalData_1[[#This Row],[Item_key]],GDList,Table_ExternalData_1[[#Headers],[24]])</f>
        <v>0</v>
      </c>
      <c r="AD337" s="7">
        <f>SUMIFS(GQList,GIList,Table_ExternalData_1[[#This Row],[Item_key]],GDList,Table_ExternalData_1[[#Headers],[25]])</f>
        <v>0</v>
      </c>
      <c r="AE337" s="7">
        <f>SUMIFS(GQList,GIList,Table_ExternalData_1[[#This Row],[Item_key]],GDList,Table_ExternalData_1[[#Headers],[26]])</f>
        <v>0</v>
      </c>
      <c r="AF337" s="7">
        <f>SUMIFS(GQList,GIList,Table_ExternalData_1[[#This Row],[Item_key]],GDList,Table_ExternalData_1[[#Headers],[27]])</f>
        <v>1000</v>
      </c>
      <c r="AG337" s="7">
        <f>SUMIFS(GQList,GIList,Table_ExternalData_1[[#This Row],[Item_key]],GDList,Table_ExternalData_1[[#Headers],[28]])</f>
        <v>0</v>
      </c>
      <c r="AH337" s="7">
        <f>SUMIFS(GQList,GIList,Table_ExternalData_1[[#This Row],[Item_key]],GDList,Table_ExternalData_1[[#Headers],[29]])</f>
        <v>0</v>
      </c>
      <c r="AI337" s="7">
        <f>SUMIFS(GQList,GIList,Table_ExternalData_1[[#This Row],[Item_key]],GDList,Table_ExternalData_1[[#Headers],[30]])</f>
        <v>0</v>
      </c>
      <c r="AJ337" s="7">
        <f>SUMIFS(GQList,GIList,Table_ExternalData_1[[#This Row],[Item_key]],GDList,Table_ExternalData_1[[#Headers],[31]])</f>
        <v>0</v>
      </c>
      <c r="AK337" s="7">
        <f>SUM(Table_ExternalData_1[[#This Row],[1]:[31]])</f>
        <v>2510</v>
      </c>
    </row>
    <row r="338" spans="1:37" hidden="1">
      <c r="A338" s="3" t="s">
        <v>1001</v>
      </c>
      <c r="B338" s="3" t="s">
        <v>39</v>
      </c>
      <c r="C338" s="3" t="s">
        <v>1062</v>
      </c>
      <c r="D338" s="3" t="s">
        <v>1063</v>
      </c>
      <c r="E338" s="6" t="s">
        <v>1662</v>
      </c>
      <c r="F338" s="7">
        <f>SUMIFS(GQList,GIList,Table_ExternalData_1[[#This Row],[Item_key]],GDList,Table_ExternalData_1[[#Headers],[1]])</f>
        <v>0</v>
      </c>
      <c r="G338" s="7">
        <f>SUMIFS(GQList,GIList,Table_ExternalData_1[[#This Row],[Item_key]],GDList,Table_ExternalData_1[[#Headers],[2]])</f>
        <v>1200</v>
      </c>
      <c r="H338" s="7">
        <f>SUMIFS(GQList,GIList,Table_ExternalData_1[[#This Row],[Item_key]],GDList,Table_ExternalData_1[[#Headers],[3]])</f>
        <v>0</v>
      </c>
      <c r="I338" s="7">
        <f>SUMIFS(GQList,GIList,Table_ExternalData_1[[#This Row],[Item_key]],GDList,Table_ExternalData_1[[#Headers],[4]])</f>
        <v>0</v>
      </c>
      <c r="J338" s="7">
        <f>SUMIFS(GQList,GIList,Table_ExternalData_1[[#This Row],[Item_key]],GDList,Table_ExternalData_1[[#Headers],[5]])</f>
        <v>0</v>
      </c>
      <c r="K338" s="7">
        <f>SUMIFS(GQList,GIList,Table_ExternalData_1[[#This Row],[Item_key]],GDList,Table_ExternalData_1[[#Headers],[6]])</f>
        <v>0</v>
      </c>
      <c r="L338" s="7">
        <f>SUMIFS(GQList,GIList,Table_ExternalData_1[[#This Row],[Item_key]],GDList,Table_ExternalData_1[[#Headers],[7]])</f>
        <v>0</v>
      </c>
      <c r="M338" s="7">
        <f>SUMIFS(GQList,GIList,Table_ExternalData_1[[#This Row],[Item_key]],GDList,Table_ExternalData_1[[#Headers],[8]])</f>
        <v>0</v>
      </c>
      <c r="N338" s="7">
        <f>SUMIFS(GQList,GIList,Table_ExternalData_1[[#This Row],[Item_key]],GDList,Table_ExternalData_1[[#Headers],[9]])</f>
        <v>0</v>
      </c>
      <c r="O338" s="7">
        <f>SUMIFS(GQList,GIList,Table_ExternalData_1[[#This Row],[Item_key]],GDList,Table_ExternalData_1[[#Headers],[10]])</f>
        <v>0</v>
      </c>
      <c r="P338" s="7">
        <f>SUMIFS(GQList,GIList,Table_ExternalData_1[[#This Row],[Item_key]],GDList,Table_ExternalData_1[[#Headers],[11]])</f>
        <v>0</v>
      </c>
      <c r="Q338" s="7">
        <f>SUMIFS(GQList,GIList,Table_ExternalData_1[[#This Row],[Item_key]],GDList,Table_ExternalData_1[[#Headers],[12]])</f>
        <v>0</v>
      </c>
      <c r="R338" s="7">
        <f>SUMIFS(GQList,GIList,Table_ExternalData_1[[#This Row],[Item_key]],GDList,Table_ExternalData_1[[#Headers],[13]])</f>
        <v>0</v>
      </c>
      <c r="S338" s="7">
        <f>SUMIFS(GQList,GIList,Table_ExternalData_1[[#This Row],[Item_key]],GDList,Table_ExternalData_1[[#Headers],[14]])</f>
        <v>0</v>
      </c>
      <c r="T338" s="7">
        <f>SUMIFS(GQList,GIList,Table_ExternalData_1[[#This Row],[Item_key]],GDList,Table_ExternalData_1[[#Headers],[15]])</f>
        <v>0</v>
      </c>
      <c r="U338" s="7">
        <f>SUMIFS(GQList,GIList,Table_ExternalData_1[[#This Row],[Item_key]],GDList,Table_ExternalData_1[[#Headers],[16]])</f>
        <v>0</v>
      </c>
      <c r="V338" s="7">
        <f>SUMIFS(GQList,GIList,Table_ExternalData_1[[#This Row],[Item_key]],GDList,Table_ExternalData_1[[#Headers],[17]])</f>
        <v>2800</v>
      </c>
      <c r="W338" s="7">
        <f>SUMIFS(GQList,GIList,Table_ExternalData_1[[#This Row],[Item_key]],GDList,Table_ExternalData_1[[#Headers],[18]])</f>
        <v>0</v>
      </c>
      <c r="X338" s="7">
        <f>SUMIFS(GQList,GIList,Table_ExternalData_1[[#This Row],[Item_key]],GDList,Table_ExternalData_1[[#Headers],[19]])</f>
        <v>0</v>
      </c>
      <c r="Y338" s="7">
        <f>SUMIFS(GQList,GIList,Table_ExternalData_1[[#This Row],[Item_key]],GDList,Table_ExternalData_1[[#Headers],[20]])</f>
        <v>0</v>
      </c>
      <c r="Z338" s="7">
        <f>SUMIFS(GQList,GIList,Table_ExternalData_1[[#This Row],[Item_key]],GDList,Table_ExternalData_1[[#Headers],[21]])</f>
        <v>0</v>
      </c>
      <c r="AA338" s="7">
        <f>SUMIFS(GQList,GIList,Table_ExternalData_1[[#This Row],[Item_key]],GDList,Table_ExternalData_1[[#Headers],[22]])</f>
        <v>0</v>
      </c>
      <c r="AB338" s="7">
        <f>SUMIFS(GQList,GIList,Table_ExternalData_1[[#This Row],[Item_key]],GDList,Table_ExternalData_1[[#Headers],[23]])</f>
        <v>0</v>
      </c>
      <c r="AC338" s="7">
        <f>SUMIFS(GQList,GIList,Table_ExternalData_1[[#This Row],[Item_key]],GDList,Table_ExternalData_1[[#Headers],[24]])</f>
        <v>0</v>
      </c>
      <c r="AD338" s="7">
        <f>SUMIFS(GQList,GIList,Table_ExternalData_1[[#This Row],[Item_key]],GDList,Table_ExternalData_1[[#Headers],[25]])</f>
        <v>0</v>
      </c>
      <c r="AE338" s="7">
        <f>SUMIFS(GQList,GIList,Table_ExternalData_1[[#This Row],[Item_key]],GDList,Table_ExternalData_1[[#Headers],[26]])</f>
        <v>0</v>
      </c>
      <c r="AF338" s="7">
        <f>SUMIFS(GQList,GIList,Table_ExternalData_1[[#This Row],[Item_key]],GDList,Table_ExternalData_1[[#Headers],[27]])</f>
        <v>0</v>
      </c>
      <c r="AG338" s="7">
        <f>SUMIFS(GQList,GIList,Table_ExternalData_1[[#This Row],[Item_key]],GDList,Table_ExternalData_1[[#Headers],[28]])</f>
        <v>0</v>
      </c>
      <c r="AH338" s="7">
        <f>SUMIFS(GQList,GIList,Table_ExternalData_1[[#This Row],[Item_key]],GDList,Table_ExternalData_1[[#Headers],[29]])</f>
        <v>0</v>
      </c>
      <c r="AI338" s="7">
        <f>SUMIFS(GQList,GIList,Table_ExternalData_1[[#This Row],[Item_key]],GDList,Table_ExternalData_1[[#Headers],[30]])</f>
        <v>0</v>
      </c>
      <c r="AJ338" s="7">
        <f>SUMIFS(GQList,GIList,Table_ExternalData_1[[#This Row],[Item_key]],GDList,Table_ExternalData_1[[#Headers],[31]])</f>
        <v>0</v>
      </c>
      <c r="AK338" s="7">
        <f>SUM(Table_ExternalData_1[[#This Row],[1]:[31]])</f>
        <v>4000</v>
      </c>
    </row>
    <row r="339" spans="1:37" ht="24" hidden="1">
      <c r="A339" s="3" t="s">
        <v>1001</v>
      </c>
      <c r="B339" s="3" t="s">
        <v>40</v>
      </c>
      <c r="C339" s="3" t="s">
        <v>1064</v>
      </c>
      <c r="D339" s="3" t="s">
        <v>1065</v>
      </c>
      <c r="E339" s="6" t="s">
        <v>1662</v>
      </c>
      <c r="F339" s="7">
        <f>SUMIFS(GQList,GIList,Table_ExternalData_1[[#This Row],[Item_key]],GDList,Table_ExternalData_1[[#Headers],[1]])</f>
        <v>0</v>
      </c>
      <c r="G339" s="7">
        <f>SUMIFS(GQList,GIList,Table_ExternalData_1[[#This Row],[Item_key]],GDList,Table_ExternalData_1[[#Headers],[2]])</f>
        <v>1920</v>
      </c>
      <c r="H339" s="7">
        <f>SUMIFS(GQList,GIList,Table_ExternalData_1[[#This Row],[Item_key]],GDList,Table_ExternalData_1[[#Headers],[3]])</f>
        <v>0</v>
      </c>
      <c r="I339" s="7">
        <f>SUMIFS(GQList,GIList,Table_ExternalData_1[[#This Row],[Item_key]],GDList,Table_ExternalData_1[[#Headers],[4]])</f>
        <v>0</v>
      </c>
      <c r="J339" s="7">
        <f>SUMIFS(GQList,GIList,Table_ExternalData_1[[#This Row],[Item_key]],GDList,Table_ExternalData_1[[#Headers],[5]])</f>
        <v>0</v>
      </c>
      <c r="K339" s="7">
        <f>SUMIFS(GQList,GIList,Table_ExternalData_1[[#This Row],[Item_key]],GDList,Table_ExternalData_1[[#Headers],[6]])</f>
        <v>0</v>
      </c>
      <c r="L339" s="7">
        <f>SUMIFS(GQList,GIList,Table_ExternalData_1[[#This Row],[Item_key]],GDList,Table_ExternalData_1[[#Headers],[7]])</f>
        <v>0</v>
      </c>
      <c r="M339" s="7">
        <f>SUMIFS(GQList,GIList,Table_ExternalData_1[[#This Row],[Item_key]],GDList,Table_ExternalData_1[[#Headers],[8]])</f>
        <v>0</v>
      </c>
      <c r="N339" s="7">
        <f>SUMIFS(GQList,GIList,Table_ExternalData_1[[#This Row],[Item_key]],GDList,Table_ExternalData_1[[#Headers],[9]])</f>
        <v>0</v>
      </c>
      <c r="O339" s="7">
        <f>SUMIFS(GQList,GIList,Table_ExternalData_1[[#This Row],[Item_key]],GDList,Table_ExternalData_1[[#Headers],[10]])</f>
        <v>0</v>
      </c>
      <c r="P339" s="7">
        <f>SUMIFS(GQList,GIList,Table_ExternalData_1[[#This Row],[Item_key]],GDList,Table_ExternalData_1[[#Headers],[11]])</f>
        <v>0</v>
      </c>
      <c r="Q339" s="7">
        <f>SUMIFS(GQList,GIList,Table_ExternalData_1[[#This Row],[Item_key]],GDList,Table_ExternalData_1[[#Headers],[12]])</f>
        <v>0</v>
      </c>
      <c r="R339" s="7">
        <f>SUMIFS(GQList,GIList,Table_ExternalData_1[[#This Row],[Item_key]],GDList,Table_ExternalData_1[[#Headers],[13]])</f>
        <v>0</v>
      </c>
      <c r="S339" s="7">
        <f>SUMIFS(GQList,GIList,Table_ExternalData_1[[#This Row],[Item_key]],GDList,Table_ExternalData_1[[#Headers],[14]])</f>
        <v>0</v>
      </c>
      <c r="T339" s="7">
        <f>SUMIFS(GQList,GIList,Table_ExternalData_1[[#This Row],[Item_key]],GDList,Table_ExternalData_1[[#Headers],[15]])</f>
        <v>0</v>
      </c>
      <c r="U339" s="7">
        <f>SUMIFS(GQList,GIList,Table_ExternalData_1[[#This Row],[Item_key]],GDList,Table_ExternalData_1[[#Headers],[16]])</f>
        <v>0</v>
      </c>
      <c r="V339" s="7">
        <f>SUMIFS(GQList,GIList,Table_ExternalData_1[[#This Row],[Item_key]],GDList,Table_ExternalData_1[[#Headers],[17]])</f>
        <v>0</v>
      </c>
      <c r="W339" s="7">
        <f>SUMIFS(GQList,GIList,Table_ExternalData_1[[#This Row],[Item_key]],GDList,Table_ExternalData_1[[#Headers],[18]])</f>
        <v>0</v>
      </c>
      <c r="X339" s="7">
        <f>SUMIFS(GQList,GIList,Table_ExternalData_1[[#This Row],[Item_key]],GDList,Table_ExternalData_1[[#Headers],[19]])</f>
        <v>0</v>
      </c>
      <c r="Y339" s="7">
        <f>SUMIFS(GQList,GIList,Table_ExternalData_1[[#This Row],[Item_key]],GDList,Table_ExternalData_1[[#Headers],[20]])</f>
        <v>0</v>
      </c>
      <c r="Z339" s="7">
        <f>SUMIFS(GQList,GIList,Table_ExternalData_1[[#This Row],[Item_key]],GDList,Table_ExternalData_1[[#Headers],[21]])</f>
        <v>0</v>
      </c>
      <c r="AA339" s="7">
        <f>SUMIFS(GQList,GIList,Table_ExternalData_1[[#This Row],[Item_key]],GDList,Table_ExternalData_1[[#Headers],[22]])</f>
        <v>0</v>
      </c>
      <c r="AB339" s="7">
        <f>SUMIFS(GQList,GIList,Table_ExternalData_1[[#This Row],[Item_key]],GDList,Table_ExternalData_1[[#Headers],[23]])</f>
        <v>0</v>
      </c>
      <c r="AC339" s="7">
        <f>SUMIFS(GQList,GIList,Table_ExternalData_1[[#This Row],[Item_key]],GDList,Table_ExternalData_1[[#Headers],[24]])</f>
        <v>0</v>
      </c>
      <c r="AD339" s="7">
        <f>SUMIFS(GQList,GIList,Table_ExternalData_1[[#This Row],[Item_key]],GDList,Table_ExternalData_1[[#Headers],[25]])</f>
        <v>0</v>
      </c>
      <c r="AE339" s="7">
        <f>SUMIFS(GQList,GIList,Table_ExternalData_1[[#This Row],[Item_key]],GDList,Table_ExternalData_1[[#Headers],[26]])</f>
        <v>0</v>
      </c>
      <c r="AF339" s="7">
        <f>SUMIFS(GQList,GIList,Table_ExternalData_1[[#This Row],[Item_key]],GDList,Table_ExternalData_1[[#Headers],[27]])</f>
        <v>0</v>
      </c>
      <c r="AG339" s="7">
        <f>SUMIFS(GQList,GIList,Table_ExternalData_1[[#This Row],[Item_key]],GDList,Table_ExternalData_1[[#Headers],[28]])</f>
        <v>0</v>
      </c>
      <c r="AH339" s="7">
        <f>SUMIFS(GQList,GIList,Table_ExternalData_1[[#This Row],[Item_key]],GDList,Table_ExternalData_1[[#Headers],[29]])</f>
        <v>0</v>
      </c>
      <c r="AI339" s="7">
        <f>SUMIFS(GQList,GIList,Table_ExternalData_1[[#This Row],[Item_key]],GDList,Table_ExternalData_1[[#Headers],[30]])</f>
        <v>0</v>
      </c>
      <c r="AJ339" s="7">
        <f>SUMIFS(GQList,GIList,Table_ExternalData_1[[#This Row],[Item_key]],GDList,Table_ExternalData_1[[#Headers],[31]])</f>
        <v>0</v>
      </c>
      <c r="AK339" s="7">
        <f>SUM(Table_ExternalData_1[[#This Row],[1]:[31]])</f>
        <v>1920</v>
      </c>
    </row>
    <row r="340" spans="1:37" ht="24" hidden="1">
      <c r="A340" s="3" t="s">
        <v>1001</v>
      </c>
      <c r="B340" s="3" t="s">
        <v>41</v>
      </c>
      <c r="C340" s="3" t="s">
        <v>1066</v>
      </c>
      <c r="D340" s="3" t="s">
        <v>1067</v>
      </c>
      <c r="E340" s="6" t="s">
        <v>1662</v>
      </c>
      <c r="F340" s="7">
        <f>SUMIFS(GQList,GIList,Table_ExternalData_1[[#This Row],[Item_key]],GDList,Table_ExternalData_1[[#Headers],[1]])</f>
        <v>0</v>
      </c>
      <c r="G340" s="7">
        <f>SUMIFS(GQList,GIList,Table_ExternalData_1[[#This Row],[Item_key]],GDList,Table_ExternalData_1[[#Headers],[2]])</f>
        <v>2700</v>
      </c>
      <c r="H340" s="7">
        <f>SUMIFS(GQList,GIList,Table_ExternalData_1[[#This Row],[Item_key]],GDList,Table_ExternalData_1[[#Headers],[3]])</f>
        <v>0</v>
      </c>
      <c r="I340" s="7">
        <f>SUMIFS(GQList,GIList,Table_ExternalData_1[[#This Row],[Item_key]],GDList,Table_ExternalData_1[[#Headers],[4]])</f>
        <v>0</v>
      </c>
      <c r="J340" s="7">
        <f>SUMIFS(GQList,GIList,Table_ExternalData_1[[#This Row],[Item_key]],GDList,Table_ExternalData_1[[#Headers],[5]])</f>
        <v>0</v>
      </c>
      <c r="K340" s="7">
        <f>SUMIFS(GQList,GIList,Table_ExternalData_1[[#This Row],[Item_key]],GDList,Table_ExternalData_1[[#Headers],[6]])</f>
        <v>0</v>
      </c>
      <c r="L340" s="7">
        <f>SUMIFS(GQList,GIList,Table_ExternalData_1[[#This Row],[Item_key]],GDList,Table_ExternalData_1[[#Headers],[7]])</f>
        <v>0</v>
      </c>
      <c r="M340" s="7">
        <f>SUMIFS(GQList,GIList,Table_ExternalData_1[[#This Row],[Item_key]],GDList,Table_ExternalData_1[[#Headers],[8]])</f>
        <v>0</v>
      </c>
      <c r="N340" s="7">
        <f>SUMIFS(GQList,GIList,Table_ExternalData_1[[#This Row],[Item_key]],GDList,Table_ExternalData_1[[#Headers],[9]])</f>
        <v>0</v>
      </c>
      <c r="O340" s="7">
        <f>SUMIFS(GQList,GIList,Table_ExternalData_1[[#This Row],[Item_key]],GDList,Table_ExternalData_1[[#Headers],[10]])</f>
        <v>0</v>
      </c>
      <c r="P340" s="7">
        <f>SUMIFS(GQList,GIList,Table_ExternalData_1[[#This Row],[Item_key]],GDList,Table_ExternalData_1[[#Headers],[11]])</f>
        <v>0</v>
      </c>
      <c r="Q340" s="7">
        <f>SUMIFS(GQList,GIList,Table_ExternalData_1[[#This Row],[Item_key]],GDList,Table_ExternalData_1[[#Headers],[12]])</f>
        <v>0</v>
      </c>
      <c r="R340" s="7">
        <f>SUMIFS(GQList,GIList,Table_ExternalData_1[[#This Row],[Item_key]],GDList,Table_ExternalData_1[[#Headers],[13]])</f>
        <v>0</v>
      </c>
      <c r="S340" s="7">
        <f>SUMIFS(GQList,GIList,Table_ExternalData_1[[#This Row],[Item_key]],GDList,Table_ExternalData_1[[#Headers],[14]])</f>
        <v>0</v>
      </c>
      <c r="T340" s="7">
        <f>SUMIFS(GQList,GIList,Table_ExternalData_1[[#This Row],[Item_key]],GDList,Table_ExternalData_1[[#Headers],[15]])</f>
        <v>0</v>
      </c>
      <c r="U340" s="7">
        <f>SUMIFS(GQList,GIList,Table_ExternalData_1[[#This Row],[Item_key]],GDList,Table_ExternalData_1[[#Headers],[16]])</f>
        <v>0</v>
      </c>
      <c r="V340" s="7">
        <f>SUMIFS(GQList,GIList,Table_ExternalData_1[[#This Row],[Item_key]],GDList,Table_ExternalData_1[[#Headers],[17]])</f>
        <v>0</v>
      </c>
      <c r="W340" s="7">
        <f>SUMIFS(GQList,GIList,Table_ExternalData_1[[#This Row],[Item_key]],GDList,Table_ExternalData_1[[#Headers],[18]])</f>
        <v>0</v>
      </c>
      <c r="X340" s="7">
        <f>SUMIFS(GQList,GIList,Table_ExternalData_1[[#This Row],[Item_key]],GDList,Table_ExternalData_1[[#Headers],[19]])</f>
        <v>0</v>
      </c>
      <c r="Y340" s="7">
        <f>SUMIFS(GQList,GIList,Table_ExternalData_1[[#This Row],[Item_key]],GDList,Table_ExternalData_1[[#Headers],[20]])</f>
        <v>0</v>
      </c>
      <c r="Z340" s="7">
        <f>SUMIFS(GQList,GIList,Table_ExternalData_1[[#This Row],[Item_key]],GDList,Table_ExternalData_1[[#Headers],[21]])</f>
        <v>0</v>
      </c>
      <c r="AA340" s="7">
        <f>SUMIFS(GQList,GIList,Table_ExternalData_1[[#This Row],[Item_key]],GDList,Table_ExternalData_1[[#Headers],[22]])</f>
        <v>4300</v>
      </c>
      <c r="AB340" s="7">
        <f>SUMIFS(GQList,GIList,Table_ExternalData_1[[#This Row],[Item_key]],GDList,Table_ExternalData_1[[#Headers],[23]])</f>
        <v>0</v>
      </c>
      <c r="AC340" s="7">
        <f>SUMIFS(GQList,GIList,Table_ExternalData_1[[#This Row],[Item_key]],GDList,Table_ExternalData_1[[#Headers],[24]])</f>
        <v>0</v>
      </c>
      <c r="AD340" s="7">
        <f>SUMIFS(GQList,GIList,Table_ExternalData_1[[#This Row],[Item_key]],GDList,Table_ExternalData_1[[#Headers],[25]])</f>
        <v>0</v>
      </c>
      <c r="AE340" s="7">
        <f>SUMIFS(GQList,GIList,Table_ExternalData_1[[#This Row],[Item_key]],GDList,Table_ExternalData_1[[#Headers],[26]])</f>
        <v>0</v>
      </c>
      <c r="AF340" s="7">
        <f>SUMIFS(GQList,GIList,Table_ExternalData_1[[#This Row],[Item_key]],GDList,Table_ExternalData_1[[#Headers],[27]])</f>
        <v>0</v>
      </c>
      <c r="AG340" s="7">
        <f>SUMIFS(GQList,GIList,Table_ExternalData_1[[#This Row],[Item_key]],GDList,Table_ExternalData_1[[#Headers],[28]])</f>
        <v>0</v>
      </c>
      <c r="AH340" s="7">
        <f>SUMIFS(GQList,GIList,Table_ExternalData_1[[#This Row],[Item_key]],GDList,Table_ExternalData_1[[#Headers],[29]])</f>
        <v>0</v>
      </c>
      <c r="AI340" s="7">
        <f>SUMIFS(GQList,GIList,Table_ExternalData_1[[#This Row],[Item_key]],GDList,Table_ExternalData_1[[#Headers],[30]])</f>
        <v>0</v>
      </c>
      <c r="AJ340" s="7">
        <f>SUMIFS(GQList,GIList,Table_ExternalData_1[[#This Row],[Item_key]],GDList,Table_ExternalData_1[[#Headers],[31]])</f>
        <v>0</v>
      </c>
      <c r="AK340" s="7">
        <f>SUM(Table_ExternalData_1[[#This Row],[1]:[31]])</f>
        <v>7000</v>
      </c>
    </row>
    <row r="341" spans="1:37" hidden="1">
      <c r="A341" s="3" t="s">
        <v>1001</v>
      </c>
      <c r="B341" s="3" t="s">
        <v>42</v>
      </c>
      <c r="C341" s="3" t="s">
        <v>1068</v>
      </c>
      <c r="D341" s="3" t="s">
        <v>1069</v>
      </c>
      <c r="E341" s="6" t="s">
        <v>1662</v>
      </c>
      <c r="F341" s="7">
        <f>SUMIFS(GQList,GIList,Table_ExternalData_1[[#This Row],[Item_key]],GDList,Table_ExternalData_1[[#Headers],[1]])</f>
        <v>0</v>
      </c>
      <c r="G341" s="7">
        <f>SUMIFS(GQList,GIList,Table_ExternalData_1[[#This Row],[Item_key]],GDList,Table_ExternalData_1[[#Headers],[2]])</f>
        <v>7680</v>
      </c>
      <c r="H341" s="7">
        <f>SUMIFS(GQList,GIList,Table_ExternalData_1[[#This Row],[Item_key]],GDList,Table_ExternalData_1[[#Headers],[3]])</f>
        <v>0</v>
      </c>
      <c r="I341" s="7">
        <f>SUMIFS(GQList,GIList,Table_ExternalData_1[[#This Row],[Item_key]],GDList,Table_ExternalData_1[[#Headers],[4]])</f>
        <v>0</v>
      </c>
      <c r="J341" s="7">
        <f>SUMIFS(GQList,GIList,Table_ExternalData_1[[#This Row],[Item_key]],GDList,Table_ExternalData_1[[#Headers],[5]])</f>
        <v>0</v>
      </c>
      <c r="K341" s="7">
        <f>SUMIFS(GQList,GIList,Table_ExternalData_1[[#This Row],[Item_key]],GDList,Table_ExternalData_1[[#Headers],[6]])</f>
        <v>0</v>
      </c>
      <c r="L341" s="7">
        <f>SUMIFS(GQList,GIList,Table_ExternalData_1[[#This Row],[Item_key]],GDList,Table_ExternalData_1[[#Headers],[7]])</f>
        <v>0</v>
      </c>
      <c r="M341" s="7">
        <f>SUMIFS(GQList,GIList,Table_ExternalData_1[[#This Row],[Item_key]],GDList,Table_ExternalData_1[[#Headers],[8]])</f>
        <v>0</v>
      </c>
      <c r="N341" s="7">
        <f>SUMIFS(GQList,GIList,Table_ExternalData_1[[#This Row],[Item_key]],GDList,Table_ExternalData_1[[#Headers],[9]])</f>
        <v>0</v>
      </c>
      <c r="O341" s="7">
        <f>SUMIFS(GQList,GIList,Table_ExternalData_1[[#This Row],[Item_key]],GDList,Table_ExternalData_1[[#Headers],[10]])</f>
        <v>0</v>
      </c>
      <c r="P341" s="7">
        <f>SUMIFS(GQList,GIList,Table_ExternalData_1[[#This Row],[Item_key]],GDList,Table_ExternalData_1[[#Headers],[11]])</f>
        <v>0</v>
      </c>
      <c r="Q341" s="7">
        <f>SUMIFS(GQList,GIList,Table_ExternalData_1[[#This Row],[Item_key]],GDList,Table_ExternalData_1[[#Headers],[12]])</f>
        <v>0</v>
      </c>
      <c r="R341" s="7">
        <f>SUMIFS(GQList,GIList,Table_ExternalData_1[[#This Row],[Item_key]],GDList,Table_ExternalData_1[[#Headers],[13]])</f>
        <v>0</v>
      </c>
      <c r="S341" s="7">
        <f>SUMIFS(GQList,GIList,Table_ExternalData_1[[#This Row],[Item_key]],GDList,Table_ExternalData_1[[#Headers],[14]])</f>
        <v>0</v>
      </c>
      <c r="T341" s="7">
        <f>SUMIFS(GQList,GIList,Table_ExternalData_1[[#This Row],[Item_key]],GDList,Table_ExternalData_1[[#Headers],[15]])</f>
        <v>0</v>
      </c>
      <c r="U341" s="7">
        <f>SUMIFS(GQList,GIList,Table_ExternalData_1[[#This Row],[Item_key]],GDList,Table_ExternalData_1[[#Headers],[16]])</f>
        <v>0</v>
      </c>
      <c r="V341" s="7">
        <f>SUMIFS(GQList,GIList,Table_ExternalData_1[[#This Row],[Item_key]],GDList,Table_ExternalData_1[[#Headers],[17]])</f>
        <v>0</v>
      </c>
      <c r="W341" s="7">
        <f>SUMIFS(GQList,GIList,Table_ExternalData_1[[#This Row],[Item_key]],GDList,Table_ExternalData_1[[#Headers],[18]])</f>
        <v>0</v>
      </c>
      <c r="X341" s="7">
        <f>SUMIFS(GQList,GIList,Table_ExternalData_1[[#This Row],[Item_key]],GDList,Table_ExternalData_1[[#Headers],[19]])</f>
        <v>0</v>
      </c>
      <c r="Y341" s="7">
        <f>SUMIFS(GQList,GIList,Table_ExternalData_1[[#This Row],[Item_key]],GDList,Table_ExternalData_1[[#Headers],[20]])</f>
        <v>4000</v>
      </c>
      <c r="Z341" s="7">
        <f>SUMIFS(GQList,GIList,Table_ExternalData_1[[#This Row],[Item_key]],GDList,Table_ExternalData_1[[#Headers],[21]])</f>
        <v>0</v>
      </c>
      <c r="AA341" s="7">
        <f>SUMIFS(GQList,GIList,Table_ExternalData_1[[#This Row],[Item_key]],GDList,Table_ExternalData_1[[#Headers],[22]])</f>
        <v>13920</v>
      </c>
      <c r="AB341" s="7">
        <f>SUMIFS(GQList,GIList,Table_ExternalData_1[[#This Row],[Item_key]],GDList,Table_ExternalData_1[[#Headers],[23]])</f>
        <v>0</v>
      </c>
      <c r="AC341" s="7">
        <f>SUMIFS(GQList,GIList,Table_ExternalData_1[[#This Row],[Item_key]],GDList,Table_ExternalData_1[[#Headers],[24]])</f>
        <v>0</v>
      </c>
      <c r="AD341" s="7">
        <f>SUMIFS(GQList,GIList,Table_ExternalData_1[[#This Row],[Item_key]],GDList,Table_ExternalData_1[[#Headers],[25]])</f>
        <v>0</v>
      </c>
      <c r="AE341" s="7">
        <f>SUMIFS(GQList,GIList,Table_ExternalData_1[[#This Row],[Item_key]],GDList,Table_ExternalData_1[[#Headers],[26]])</f>
        <v>0</v>
      </c>
      <c r="AF341" s="7">
        <f>SUMIFS(GQList,GIList,Table_ExternalData_1[[#This Row],[Item_key]],GDList,Table_ExternalData_1[[#Headers],[27]])</f>
        <v>0</v>
      </c>
      <c r="AG341" s="7">
        <f>SUMIFS(GQList,GIList,Table_ExternalData_1[[#This Row],[Item_key]],GDList,Table_ExternalData_1[[#Headers],[28]])</f>
        <v>0</v>
      </c>
      <c r="AH341" s="7">
        <f>SUMIFS(GQList,GIList,Table_ExternalData_1[[#This Row],[Item_key]],GDList,Table_ExternalData_1[[#Headers],[29]])</f>
        <v>0</v>
      </c>
      <c r="AI341" s="7">
        <f>SUMIFS(GQList,GIList,Table_ExternalData_1[[#This Row],[Item_key]],GDList,Table_ExternalData_1[[#Headers],[30]])</f>
        <v>0</v>
      </c>
      <c r="AJ341" s="7">
        <f>SUMIFS(GQList,GIList,Table_ExternalData_1[[#This Row],[Item_key]],GDList,Table_ExternalData_1[[#Headers],[31]])</f>
        <v>0</v>
      </c>
      <c r="AK341" s="7">
        <f>SUM(Table_ExternalData_1[[#This Row],[1]:[31]])</f>
        <v>25600</v>
      </c>
    </row>
    <row r="342" spans="1:37" hidden="1">
      <c r="A342" s="3" t="s">
        <v>1001</v>
      </c>
      <c r="B342" s="3" t="s">
        <v>486</v>
      </c>
      <c r="C342" s="3" t="s">
        <v>1070</v>
      </c>
      <c r="D342" s="3" t="s">
        <v>1071</v>
      </c>
      <c r="E342" s="6" t="s">
        <v>1662</v>
      </c>
      <c r="F342" s="7">
        <f>SUMIFS(GQList,GIList,Table_ExternalData_1[[#This Row],[Item_key]],GDList,Table_ExternalData_1[[#Headers],[1]])</f>
        <v>0</v>
      </c>
      <c r="G342" s="7">
        <f>SUMIFS(GQList,GIList,Table_ExternalData_1[[#This Row],[Item_key]],GDList,Table_ExternalData_1[[#Headers],[2]])</f>
        <v>0</v>
      </c>
      <c r="H342" s="7">
        <f>SUMIFS(GQList,GIList,Table_ExternalData_1[[#This Row],[Item_key]],GDList,Table_ExternalData_1[[#Headers],[3]])</f>
        <v>0</v>
      </c>
      <c r="I342" s="7">
        <f>SUMIFS(GQList,GIList,Table_ExternalData_1[[#This Row],[Item_key]],GDList,Table_ExternalData_1[[#Headers],[4]])</f>
        <v>0</v>
      </c>
      <c r="J342" s="7">
        <f>SUMIFS(GQList,GIList,Table_ExternalData_1[[#This Row],[Item_key]],GDList,Table_ExternalData_1[[#Headers],[5]])</f>
        <v>0</v>
      </c>
      <c r="K342" s="7">
        <f>SUMIFS(GQList,GIList,Table_ExternalData_1[[#This Row],[Item_key]],GDList,Table_ExternalData_1[[#Headers],[6]])</f>
        <v>0</v>
      </c>
      <c r="L342" s="7">
        <f>SUMIFS(GQList,GIList,Table_ExternalData_1[[#This Row],[Item_key]],GDList,Table_ExternalData_1[[#Headers],[7]])</f>
        <v>0</v>
      </c>
      <c r="M342" s="7">
        <f>SUMIFS(GQList,GIList,Table_ExternalData_1[[#This Row],[Item_key]],GDList,Table_ExternalData_1[[#Headers],[8]])</f>
        <v>0</v>
      </c>
      <c r="N342" s="7">
        <f>SUMIFS(GQList,GIList,Table_ExternalData_1[[#This Row],[Item_key]],GDList,Table_ExternalData_1[[#Headers],[9]])</f>
        <v>0</v>
      </c>
      <c r="O342" s="7">
        <f>SUMIFS(GQList,GIList,Table_ExternalData_1[[#This Row],[Item_key]],GDList,Table_ExternalData_1[[#Headers],[10]])</f>
        <v>0</v>
      </c>
      <c r="P342" s="7">
        <f>SUMIFS(GQList,GIList,Table_ExternalData_1[[#This Row],[Item_key]],GDList,Table_ExternalData_1[[#Headers],[11]])</f>
        <v>0</v>
      </c>
      <c r="Q342" s="7">
        <f>SUMIFS(GQList,GIList,Table_ExternalData_1[[#This Row],[Item_key]],GDList,Table_ExternalData_1[[#Headers],[12]])</f>
        <v>0</v>
      </c>
      <c r="R342" s="7">
        <f>SUMIFS(GQList,GIList,Table_ExternalData_1[[#This Row],[Item_key]],GDList,Table_ExternalData_1[[#Headers],[13]])</f>
        <v>0</v>
      </c>
      <c r="S342" s="7">
        <f>SUMIFS(GQList,GIList,Table_ExternalData_1[[#This Row],[Item_key]],GDList,Table_ExternalData_1[[#Headers],[14]])</f>
        <v>0</v>
      </c>
      <c r="T342" s="7">
        <f>SUMIFS(GQList,GIList,Table_ExternalData_1[[#This Row],[Item_key]],GDList,Table_ExternalData_1[[#Headers],[15]])</f>
        <v>0</v>
      </c>
      <c r="U342" s="7">
        <f>SUMIFS(GQList,GIList,Table_ExternalData_1[[#This Row],[Item_key]],GDList,Table_ExternalData_1[[#Headers],[16]])</f>
        <v>0</v>
      </c>
      <c r="V342" s="7">
        <f>SUMIFS(GQList,GIList,Table_ExternalData_1[[#This Row],[Item_key]],GDList,Table_ExternalData_1[[#Headers],[17]])</f>
        <v>0</v>
      </c>
      <c r="W342" s="7">
        <f>SUMIFS(GQList,GIList,Table_ExternalData_1[[#This Row],[Item_key]],GDList,Table_ExternalData_1[[#Headers],[18]])</f>
        <v>0</v>
      </c>
      <c r="X342" s="7">
        <f>SUMIFS(GQList,GIList,Table_ExternalData_1[[#This Row],[Item_key]],GDList,Table_ExternalData_1[[#Headers],[19]])</f>
        <v>0</v>
      </c>
      <c r="Y342" s="7">
        <f>SUMIFS(GQList,GIList,Table_ExternalData_1[[#This Row],[Item_key]],GDList,Table_ExternalData_1[[#Headers],[20]])</f>
        <v>0</v>
      </c>
      <c r="Z342" s="7">
        <f>SUMIFS(GQList,GIList,Table_ExternalData_1[[#This Row],[Item_key]],GDList,Table_ExternalData_1[[#Headers],[21]])</f>
        <v>0</v>
      </c>
      <c r="AA342" s="7">
        <f>SUMIFS(GQList,GIList,Table_ExternalData_1[[#This Row],[Item_key]],GDList,Table_ExternalData_1[[#Headers],[22]])</f>
        <v>3000</v>
      </c>
      <c r="AB342" s="7">
        <f>SUMIFS(GQList,GIList,Table_ExternalData_1[[#This Row],[Item_key]],GDList,Table_ExternalData_1[[#Headers],[23]])</f>
        <v>0</v>
      </c>
      <c r="AC342" s="7">
        <f>SUMIFS(GQList,GIList,Table_ExternalData_1[[#This Row],[Item_key]],GDList,Table_ExternalData_1[[#Headers],[24]])</f>
        <v>0</v>
      </c>
      <c r="AD342" s="7">
        <f>SUMIFS(GQList,GIList,Table_ExternalData_1[[#This Row],[Item_key]],GDList,Table_ExternalData_1[[#Headers],[25]])</f>
        <v>0</v>
      </c>
      <c r="AE342" s="7">
        <f>SUMIFS(GQList,GIList,Table_ExternalData_1[[#This Row],[Item_key]],GDList,Table_ExternalData_1[[#Headers],[26]])</f>
        <v>0</v>
      </c>
      <c r="AF342" s="7">
        <f>SUMIFS(GQList,GIList,Table_ExternalData_1[[#This Row],[Item_key]],GDList,Table_ExternalData_1[[#Headers],[27]])</f>
        <v>0</v>
      </c>
      <c r="AG342" s="7">
        <f>SUMIFS(GQList,GIList,Table_ExternalData_1[[#This Row],[Item_key]],GDList,Table_ExternalData_1[[#Headers],[28]])</f>
        <v>0</v>
      </c>
      <c r="AH342" s="7">
        <f>SUMIFS(GQList,GIList,Table_ExternalData_1[[#This Row],[Item_key]],GDList,Table_ExternalData_1[[#Headers],[29]])</f>
        <v>0</v>
      </c>
      <c r="AI342" s="7">
        <f>SUMIFS(GQList,GIList,Table_ExternalData_1[[#This Row],[Item_key]],GDList,Table_ExternalData_1[[#Headers],[30]])</f>
        <v>0</v>
      </c>
      <c r="AJ342" s="7">
        <f>SUMIFS(GQList,GIList,Table_ExternalData_1[[#This Row],[Item_key]],GDList,Table_ExternalData_1[[#Headers],[31]])</f>
        <v>0</v>
      </c>
      <c r="AK342" s="7">
        <f>SUM(Table_ExternalData_1[[#This Row],[1]:[31]])</f>
        <v>3000</v>
      </c>
    </row>
    <row r="343" spans="1:37" ht="24" hidden="1">
      <c r="A343" s="3" t="s">
        <v>1001</v>
      </c>
      <c r="B343" s="3" t="s">
        <v>43</v>
      </c>
      <c r="C343" s="3" t="s">
        <v>1078</v>
      </c>
      <c r="D343" s="3" t="s">
        <v>1079</v>
      </c>
      <c r="E343" s="6" t="s">
        <v>1662</v>
      </c>
      <c r="F343" s="7">
        <f>SUMIFS(GQList,GIList,Table_ExternalData_1[[#This Row],[Item_key]],GDList,Table_ExternalData_1[[#Headers],[1]])</f>
        <v>-3000</v>
      </c>
      <c r="G343" s="7">
        <f>SUMIFS(GQList,GIList,Table_ExternalData_1[[#This Row],[Item_key]],GDList,Table_ExternalData_1[[#Headers],[2]])</f>
        <v>3000</v>
      </c>
      <c r="H343" s="7">
        <f>SUMIFS(GQList,GIList,Table_ExternalData_1[[#This Row],[Item_key]],GDList,Table_ExternalData_1[[#Headers],[3]])</f>
        <v>0</v>
      </c>
      <c r="I343" s="7">
        <f>SUMIFS(GQList,GIList,Table_ExternalData_1[[#This Row],[Item_key]],GDList,Table_ExternalData_1[[#Headers],[4]])</f>
        <v>0</v>
      </c>
      <c r="J343" s="7">
        <f>SUMIFS(GQList,GIList,Table_ExternalData_1[[#This Row],[Item_key]],GDList,Table_ExternalData_1[[#Headers],[5]])</f>
        <v>0</v>
      </c>
      <c r="K343" s="7">
        <f>SUMIFS(GQList,GIList,Table_ExternalData_1[[#This Row],[Item_key]],GDList,Table_ExternalData_1[[#Headers],[6]])</f>
        <v>0</v>
      </c>
      <c r="L343" s="7">
        <f>SUMIFS(GQList,GIList,Table_ExternalData_1[[#This Row],[Item_key]],GDList,Table_ExternalData_1[[#Headers],[7]])</f>
        <v>0</v>
      </c>
      <c r="M343" s="7">
        <f>SUMIFS(GQList,GIList,Table_ExternalData_1[[#This Row],[Item_key]],GDList,Table_ExternalData_1[[#Headers],[8]])</f>
        <v>0</v>
      </c>
      <c r="N343" s="7">
        <f>SUMIFS(GQList,GIList,Table_ExternalData_1[[#This Row],[Item_key]],GDList,Table_ExternalData_1[[#Headers],[9]])</f>
        <v>0</v>
      </c>
      <c r="O343" s="7">
        <f>SUMIFS(GQList,GIList,Table_ExternalData_1[[#This Row],[Item_key]],GDList,Table_ExternalData_1[[#Headers],[10]])</f>
        <v>0</v>
      </c>
      <c r="P343" s="7">
        <f>SUMIFS(GQList,GIList,Table_ExternalData_1[[#This Row],[Item_key]],GDList,Table_ExternalData_1[[#Headers],[11]])</f>
        <v>0</v>
      </c>
      <c r="Q343" s="7">
        <f>SUMIFS(GQList,GIList,Table_ExternalData_1[[#This Row],[Item_key]],GDList,Table_ExternalData_1[[#Headers],[12]])</f>
        <v>0</v>
      </c>
      <c r="R343" s="7">
        <f>SUMIFS(GQList,GIList,Table_ExternalData_1[[#This Row],[Item_key]],GDList,Table_ExternalData_1[[#Headers],[13]])</f>
        <v>0</v>
      </c>
      <c r="S343" s="7">
        <f>SUMIFS(GQList,GIList,Table_ExternalData_1[[#This Row],[Item_key]],GDList,Table_ExternalData_1[[#Headers],[14]])</f>
        <v>0</v>
      </c>
      <c r="T343" s="7">
        <f>SUMIFS(GQList,GIList,Table_ExternalData_1[[#This Row],[Item_key]],GDList,Table_ExternalData_1[[#Headers],[15]])</f>
        <v>0</v>
      </c>
      <c r="U343" s="7">
        <f>SUMIFS(GQList,GIList,Table_ExternalData_1[[#This Row],[Item_key]],GDList,Table_ExternalData_1[[#Headers],[16]])</f>
        <v>0</v>
      </c>
      <c r="V343" s="7">
        <f>SUMIFS(GQList,GIList,Table_ExternalData_1[[#This Row],[Item_key]],GDList,Table_ExternalData_1[[#Headers],[17]])</f>
        <v>0</v>
      </c>
      <c r="W343" s="7">
        <f>SUMIFS(GQList,GIList,Table_ExternalData_1[[#This Row],[Item_key]],GDList,Table_ExternalData_1[[#Headers],[18]])</f>
        <v>0</v>
      </c>
      <c r="X343" s="7">
        <f>SUMIFS(GQList,GIList,Table_ExternalData_1[[#This Row],[Item_key]],GDList,Table_ExternalData_1[[#Headers],[19]])</f>
        <v>0</v>
      </c>
      <c r="Y343" s="7">
        <f>SUMIFS(GQList,GIList,Table_ExternalData_1[[#This Row],[Item_key]],GDList,Table_ExternalData_1[[#Headers],[20]])</f>
        <v>0</v>
      </c>
      <c r="Z343" s="7">
        <f>SUMIFS(GQList,GIList,Table_ExternalData_1[[#This Row],[Item_key]],GDList,Table_ExternalData_1[[#Headers],[21]])</f>
        <v>0</v>
      </c>
      <c r="AA343" s="7">
        <f>SUMIFS(GQList,GIList,Table_ExternalData_1[[#This Row],[Item_key]],GDList,Table_ExternalData_1[[#Headers],[22]])</f>
        <v>0</v>
      </c>
      <c r="AB343" s="7">
        <f>SUMIFS(GQList,GIList,Table_ExternalData_1[[#This Row],[Item_key]],GDList,Table_ExternalData_1[[#Headers],[23]])</f>
        <v>0</v>
      </c>
      <c r="AC343" s="7">
        <f>SUMIFS(GQList,GIList,Table_ExternalData_1[[#This Row],[Item_key]],GDList,Table_ExternalData_1[[#Headers],[24]])</f>
        <v>0</v>
      </c>
      <c r="AD343" s="7">
        <f>SUMIFS(GQList,GIList,Table_ExternalData_1[[#This Row],[Item_key]],GDList,Table_ExternalData_1[[#Headers],[25]])</f>
        <v>0</v>
      </c>
      <c r="AE343" s="7">
        <f>SUMIFS(GQList,GIList,Table_ExternalData_1[[#This Row],[Item_key]],GDList,Table_ExternalData_1[[#Headers],[26]])</f>
        <v>0</v>
      </c>
      <c r="AF343" s="7">
        <f>SUMIFS(GQList,GIList,Table_ExternalData_1[[#This Row],[Item_key]],GDList,Table_ExternalData_1[[#Headers],[27]])</f>
        <v>0</v>
      </c>
      <c r="AG343" s="7">
        <f>SUMIFS(GQList,GIList,Table_ExternalData_1[[#This Row],[Item_key]],GDList,Table_ExternalData_1[[#Headers],[28]])</f>
        <v>0</v>
      </c>
      <c r="AH343" s="7">
        <f>SUMIFS(GQList,GIList,Table_ExternalData_1[[#This Row],[Item_key]],GDList,Table_ExternalData_1[[#Headers],[29]])</f>
        <v>0</v>
      </c>
      <c r="AI343" s="7">
        <f>SUMIFS(GQList,GIList,Table_ExternalData_1[[#This Row],[Item_key]],GDList,Table_ExternalData_1[[#Headers],[30]])</f>
        <v>800</v>
      </c>
      <c r="AJ343" s="7">
        <f>SUMIFS(GQList,GIList,Table_ExternalData_1[[#This Row],[Item_key]],GDList,Table_ExternalData_1[[#Headers],[31]])</f>
        <v>0</v>
      </c>
      <c r="AK343" s="7">
        <f>SUM(Table_ExternalData_1[[#This Row],[1]:[31]])</f>
        <v>800</v>
      </c>
    </row>
    <row r="344" spans="1:37" ht="24" hidden="1">
      <c r="A344" s="3" t="s">
        <v>1001</v>
      </c>
      <c r="B344" s="3" t="s">
        <v>43</v>
      </c>
      <c r="C344" s="3" t="s">
        <v>1078</v>
      </c>
      <c r="D344" s="3" t="s">
        <v>1079</v>
      </c>
      <c r="E344" s="6" t="s">
        <v>1663</v>
      </c>
      <c r="F344" s="7">
        <f>SUMIFS(GQList,GIList,Table_ExternalData_1[[#This Row],[Item_key]],GDList,Table_ExternalData_1[[#Headers],[1]])</f>
        <v>-3000</v>
      </c>
      <c r="G344" s="7">
        <f>SUMIFS(GQList,GIList,Table_ExternalData_1[[#This Row],[Item_key]],GDList,Table_ExternalData_1[[#Headers],[2]])</f>
        <v>3000</v>
      </c>
      <c r="H344" s="7">
        <f>SUMIFS(GQList,GIList,Table_ExternalData_1[[#This Row],[Item_key]],GDList,Table_ExternalData_1[[#Headers],[3]])</f>
        <v>0</v>
      </c>
      <c r="I344" s="7">
        <f>SUMIFS(GQList,GIList,Table_ExternalData_1[[#This Row],[Item_key]],GDList,Table_ExternalData_1[[#Headers],[4]])</f>
        <v>0</v>
      </c>
      <c r="J344" s="7">
        <f>SUMIFS(GQList,GIList,Table_ExternalData_1[[#This Row],[Item_key]],GDList,Table_ExternalData_1[[#Headers],[5]])</f>
        <v>0</v>
      </c>
      <c r="K344" s="7">
        <f>SUMIFS(GQList,GIList,Table_ExternalData_1[[#This Row],[Item_key]],GDList,Table_ExternalData_1[[#Headers],[6]])</f>
        <v>0</v>
      </c>
      <c r="L344" s="7">
        <f>SUMIFS(GQList,GIList,Table_ExternalData_1[[#This Row],[Item_key]],GDList,Table_ExternalData_1[[#Headers],[7]])</f>
        <v>0</v>
      </c>
      <c r="M344" s="7">
        <f>SUMIFS(GQList,GIList,Table_ExternalData_1[[#This Row],[Item_key]],GDList,Table_ExternalData_1[[#Headers],[8]])</f>
        <v>0</v>
      </c>
      <c r="N344" s="7">
        <f>SUMIFS(GQList,GIList,Table_ExternalData_1[[#This Row],[Item_key]],GDList,Table_ExternalData_1[[#Headers],[9]])</f>
        <v>0</v>
      </c>
      <c r="O344" s="7">
        <f>SUMIFS(GQList,GIList,Table_ExternalData_1[[#This Row],[Item_key]],GDList,Table_ExternalData_1[[#Headers],[10]])</f>
        <v>0</v>
      </c>
      <c r="P344" s="7">
        <f>SUMIFS(GQList,GIList,Table_ExternalData_1[[#This Row],[Item_key]],GDList,Table_ExternalData_1[[#Headers],[11]])</f>
        <v>0</v>
      </c>
      <c r="Q344" s="7">
        <f>SUMIFS(GQList,GIList,Table_ExternalData_1[[#This Row],[Item_key]],GDList,Table_ExternalData_1[[#Headers],[12]])</f>
        <v>0</v>
      </c>
      <c r="R344" s="7">
        <f>SUMIFS(GQList,GIList,Table_ExternalData_1[[#This Row],[Item_key]],GDList,Table_ExternalData_1[[#Headers],[13]])</f>
        <v>0</v>
      </c>
      <c r="S344" s="7">
        <f>SUMIFS(GQList,GIList,Table_ExternalData_1[[#This Row],[Item_key]],GDList,Table_ExternalData_1[[#Headers],[14]])</f>
        <v>0</v>
      </c>
      <c r="T344" s="7">
        <f>SUMIFS(GQList,GIList,Table_ExternalData_1[[#This Row],[Item_key]],GDList,Table_ExternalData_1[[#Headers],[15]])</f>
        <v>0</v>
      </c>
      <c r="U344" s="7">
        <f>SUMIFS(GQList,GIList,Table_ExternalData_1[[#This Row],[Item_key]],GDList,Table_ExternalData_1[[#Headers],[16]])</f>
        <v>0</v>
      </c>
      <c r="V344" s="7">
        <f>SUMIFS(GQList,GIList,Table_ExternalData_1[[#This Row],[Item_key]],GDList,Table_ExternalData_1[[#Headers],[17]])</f>
        <v>0</v>
      </c>
      <c r="W344" s="7">
        <f>SUMIFS(GQList,GIList,Table_ExternalData_1[[#This Row],[Item_key]],GDList,Table_ExternalData_1[[#Headers],[18]])</f>
        <v>0</v>
      </c>
      <c r="X344" s="7">
        <f>SUMIFS(GQList,GIList,Table_ExternalData_1[[#This Row],[Item_key]],GDList,Table_ExternalData_1[[#Headers],[19]])</f>
        <v>0</v>
      </c>
      <c r="Y344" s="7">
        <f>SUMIFS(GQList,GIList,Table_ExternalData_1[[#This Row],[Item_key]],GDList,Table_ExternalData_1[[#Headers],[20]])</f>
        <v>0</v>
      </c>
      <c r="Z344" s="7">
        <f>SUMIFS(GQList,GIList,Table_ExternalData_1[[#This Row],[Item_key]],GDList,Table_ExternalData_1[[#Headers],[21]])</f>
        <v>0</v>
      </c>
      <c r="AA344" s="7">
        <f>SUMIFS(GQList,GIList,Table_ExternalData_1[[#This Row],[Item_key]],GDList,Table_ExternalData_1[[#Headers],[22]])</f>
        <v>0</v>
      </c>
      <c r="AB344" s="7">
        <f>SUMIFS(GQList,GIList,Table_ExternalData_1[[#This Row],[Item_key]],GDList,Table_ExternalData_1[[#Headers],[23]])</f>
        <v>0</v>
      </c>
      <c r="AC344" s="7">
        <f>SUMIFS(GQList,GIList,Table_ExternalData_1[[#This Row],[Item_key]],GDList,Table_ExternalData_1[[#Headers],[24]])</f>
        <v>0</v>
      </c>
      <c r="AD344" s="7">
        <f>SUMIFS(GQList,GIList,Table_ExternalData_1[[#This Row],[Item_key]],GDList,Table_ExternalData_1[[#Headers],[25]])</f>
        <v>0</v>
      </c>
      <c r="AE344" s="7">
        <f>SUMIFS(GQList,GIList,Table_ExternalData_1[[#This Row],[Item_key]],GDList,Table_ExternalData_1[[#Headers],[26]])</f>
        <v>0</v>
      </c>
      <c r="AF344" s="7">
        <f>SUMIFS(GQList,GIList,Table_ExternalData_1[[#This Row],[Item_key]],GDList,Table_ExternalData_1[[#Headers],[27]])</f>
        <v>0</v>
      </c>
      <c r="AG344" s="7">
        <f>SUMIFS(GQList,GIList,Table_ExternalData_1[[#This Row],[Item_key]],GDList,Table_ExternalData_1[[#Headers],[28]])</f>
        <v>0</v>
      </c>
      <c r="AH344" s="7">
        <f>SUMIFS(GQList,GIList,Table_ExternalData_1[[#This Row],[Item_key]],GDList,Table_ExternalData_1[[#Headers],[29]])</f>
        <v>0</v>
      </c>
      <c r="AI344" s="7">
        <f>SUMIFS(GQList,GIList,Table_ExternalData_1[[#This Row],[Item_key]],GDList,Table_ExternalData_1[[#Headers],[30]])</f>
        <v>800</v>
      </c>
      <c r="AJ344" s="7">
        <f>SUMIFS(GQList,GIList,Table_ExternalData_1[[#This Row],[Item_key]],GDList,Table_ExternalData_1[[#Headers],[31]])</f>
        <v>0</v>
      </c>
      <c r="AK344" s="7">
        <f>SUM(Table_ExternalData_1[[#This Row],[1]:[31]])</f>
        <v>800</v>
      </c>
    </row>
    <row r="345" spans="1:37" hidden="1">
      <c r="A345" s="3" t="s">
        <v>1001</v>
      </c>
      <c r="B345" s="3" t="s">
        <v>180</v>
      </c>
      <c r="C345" s="3" t="s">
        <v>1072</v>
      </c>
      <c r="D345" s="3" t="s">
        <v>1073</v>
      </c>
      <c r="E345" s="6" t="s">
        <v>1662</v>
      </c>
      <c r="F345" s="7">
        <f>SUMIFS(GQList,GIList,Table_ExternalData_1[[#This Row],[Item_key]],GDList,Table_ExternalData_1[[#Headers],[1]])</f>
        <v>0</v>
      </c>
      <c r="G345" s="7">
        <f>SUMIFS(GQList,GIList,Table_ExternalData_1[[#This Row],[Item_key]],GDList,Table_ExternalData_1[[#Headers],[2]])</f>
        <v>0</v>
      </c>
      <c r="H345" s="7">
        <f>SUMIFS(GQList,GIList,Table_ExternalData_1[[#This Row],[Item_key]],GDList,Table_ExternalData_1[[#Headers],[3]])</f>
        <v>0</v>
      </c>
      <c r="I345" s="7">
        <f>SUMIFS(GQList,GIList,Table_ExternalData_1[[#This Row],[Item_key]],GDList,Table_ExternalData_1[[#Headers],[4]])</f>
        <v>0</v>
      </c>
      <c r="J345" s="7">
        <f>SUMIFS(GQList,GIList,Table_ExternalData_1[[#This Row],[Item_key]],GDList,Table_ExternalData_1[[#Headers],[5]])</f>
        <v>3600</v>
      </c>
      <c r="K345" s="7">
        <f>SUMIFS(GQList,GIList,Table_ExternalData_1[[#This Row],[Item_key]],GDList,Table_ExternalData_1[[#Headers],[6]])</f>
        <v>0</v>
      </c>
      <c r="L345" s="7">
        <f>SUMIFS(GQList,GIList,Table_ExternalData_1[[#This Row],[Item_key]],GDList,Table_ExternalData_1[[#Headers],[7]])</f>
        <v>0</v>
      </c>
      <c r="M345" s="7">
        <f>SUMIFS(GQList,GIList,Table_ExternalData_1[[#This Row],[Item_key]],GDList,Table_ExternalData_1[[#Headers],[8]])</f>
        <v>0</v>
      </c>
      <c r="N345" s="7">
        <f>SUMIFS(GQList,GIList,Table_ExternalData_1[[#This Row],[Item_key]],GDList,Table_ExternalData_1[[#Headers],[9]])</f>
        <v>0</v>
      </c>
      <c r="O345" s="7">
        <f>SUMIFS(GQList,GIList,Table_ExternalData_1[[#This Row],[Item_key]],GDList,Table_ExternalData_1[[#Headers],[10]])</f>
        <v>0</v>
      </c>
      <c r="P345" s="7">
        <f>SUMIFS(GQList,GIList,Table_ExternalData_1[[#This Row],[Item_key]],GDList,Table_ExternalData_1[[#Headers],[11]])</f>
        <v>0</v>
      </c>
      <c r="Q345" s="7">
        <f>SUMIFS(GQList,GIList,Table_ExternalData_1[[#This Row],[Item_key]],GDList,Table_ExternalData_1[[#Headers],[12]])</f>
        <v>0</v>
      </c>
      <c r="R345" s="7">
        <f>SUMIFS(GQList,GIList,Table_ExternalData_1[[#This Row],[Item_key]],GDList,Table_ExternalData_1[[#Headers],[13]])</f>
        <v>0</v>
      </c>
      <c r="S345" s="7">
        <f>SUMIFS(GQList,GIList,Table_ExternalData_1[[#This Row],[Item_key]],GDList,Table_ExternalData_1[[#Headers],[14]])</f>
        <v>0</v>
      </c>
      <c r="T345" s="7">
        <f>SUMIFS(GQList,GIList,Table_ExternalData_1[[#This Row],[Item_key]],GDList,Table_ExternalData_1[[#Headers],[15]])</f>
        <v>0</v>
      </c>
      <c r="U345" s="7">
        <f>SUMIFS(GQList,GIList,Table_ExternalData_1[[#This Row],[Item_key]],GDList,Table_ExternalData_1[[#Headers],[16]])</f>
        <v>0</v>
      </c>
      <c r="V345" s="7">
        <f>SUMIFS(GQList,GIList,Table_ExternalData_1[[#This Row],[Item_key]],GDList,Table_ExternalData_1[[#Headers],[17]])</f>
        <v>0</v>
      </c>
      <c r="W345" s="7">
        <f>SUMIFS(GQList,GIList,Table_ExternalData_1[[#This Row],[Item_key]],GDList,Table_ExternalData_1[[#Headers],[18]])</f>
        <v>0</v>
      </c>
      <c r="X345" s="7">
        <f>SUMIFS(GQList,GIList,Table_ExternalData_1[[#This Row],[Item_key]],GDList,Table_ExternalData_1[[#Headers],[19]])</f>
        <v>0</v>
      </c>
      <c r="Y345" s="7">
        <f>SUMIFS(GQList,GIList,Table_ExternalData_1[[#This Row],[Item_key]],GDList,Table_ExternalData_1[[#Headers],[20]])</f>
        <v>0</v>
      </c>
      <c r="Z345" s="7">
        <f>SUMIFS(GQList,GIList,Table_ExternalData_1[[#This Row],[Item_key]],GDList,Table_ExternalData_1[[#Headers],[21]])</f>
        <v>0</v>
      </c>
      <c r="AA345" s="7">
        <f>SUMIFS(GQList,GIList,Table_ExternalData_1[[#This Row],[Item_key]],GDList,Table_ExternalData_1[[#Headers],[22]])</f>
        <v>8400</v>
      </c>
      <c r="AB345" s="7">
        <f>SUMIFS(GQList,GIList,Table_ExternalData_1[[#This Row],[Item_key]],GDList,Table_ExternalData_1[[#Headers],[23]])</f>
        <v>0</v>
      </c>
      <c r="AC345" s="7">
        <f>SUMIFS(GQList,GIList,Table_ExternalData_1[[#This Row],[Item_key]],GDList,Table_ExternalData_1[[#Headers],[24]])</f>
        <v>0</v>
      </c>
      <c r="AD345" s="7">
        <f>SUMIFS(GQList,GIList,Table_ExternalData_1[[#This Row],[Item_key]],GDList,Table_ExternalData_1[[#Headers],[25]])</f>
        <v>0</v>
      </c>
      <c r="AE345" s="7">
        <f>SUMIFS(GQList,GIList,Table_ExternalData_1[[#This Row],[Item_key]],GDList,Table_ExternalData_1[[#Headers],[26]])</f>
        <v>0</v>
      </c>
      <c r="AF345" s="7">
        <f>SUMIFS(GQList,GIList,Table_ExternalData_1[[#This Row],[Item_key]],GDList,Table_ExternalData_1[[#Headers],[27]])</f>
        <v>0</v>
      </c>
      <c r="AG345" s="7">
        <f>SUMIFS(GQList,GIList,Table_ExternalData_1[[#This Row],[Item_key]],GDList,Table_ExternalData_1[[#Headers],[28]])</f>
        <v>0</v>
      </c>
      <c r="AH345" s="7">
        <f>SUMIFS(GQList,GIList,Table_ExternalData_1[[#This Row],[Item_key]],GDList,Table_ExternalData_1[[#Headers],[29]])</f>
        <v>0</v>
      </c>
      <c r="AI345" s="7">
        <f>SUMIFS(GQList,GIList,Table_ExternalData_1[[#This Row],[Item_key]],GDList,Table_ExternalData_1[[#Headers],[30]])</f>
        <v>0</v>
      </c>
      <c r="AJ345" s="7">
        <f>SUMIFS(GQList,GIList,Table_ExternalData_1[[#This Row],[Item_key]],GDList,Table_ExternalData_1[[#Headers],[31]])</f>
        <v>0</v>
      </c>
      <c r="AK345" s="7">
        <f>SUM(Table_ExternalData_1[[#This Row],[1]:[31]])</f>
        <v>12000</v>
      </c>
    </row>
    <row r="346" spans="1:37" ht="24" hidden="1">
      <c r="A346" s="3" t="s">
        <v>1001</v>
      </c>
      <c r="B346" s="3" t="s">
        <v>181</v>
      </c>
      <c r="C346" s="3" t="s">
        <v>1074</v>
      </c>
      <c r="D346" s="3" t="s">
        <v>1075</v>
      </c>
      <c r="E346" s="6" t="s">
        <v>1662</v>
      </c>
      <c r="F346" s="7">
        <f>SUMIFS(GQList,GIList,Table_ExternalData_1[[#This Row],[Item_key]],GDList,Table_ExternalData_1[[#Headers],[1]])</f>
        <v>0</v>
      </c>
      <c r="G346" s="7">
        <f>SUMIFS(GQList,GIList,Table_ExternalData_1[[#This Row],[Item_key]],GDList,Table_ExternalData_1[[#Headers],[2]])</f>
        <v>0</v>
      </c>
      <c r="H346" s="7">
        <f>SUMIFS(GQList,GIList,Table_ExternalData_1[[#This Row],[Item_key]],GDList,Table_ExternalData_1[[#Headers],[3]])</f>
        <v>0</v>
      </c>
      <c r="I346" s="7">
        <f>SUMIFS(GQList,GIList,Table_ExternalData_1[[#This Row],[Item_key]],GDList,Table_ExternalData_1[[#Headers],[4]])</f>
        <v>0</v>
      </c>
      <c r="J346" s="7">
        <f>SUMIFS(GQList,GIList,Table_ExternalData_1[[#This Row],[Item_key]],GDList,Table_ExternalData_1[[#Headers],[5]])</f>
        <v>1500</v>
      </c>
      <c r="K346" s="7">
        <f>SUMIFS(GQList,GIList,Table_ExternalData_1[[#This Row],[Item_key]],GDList,Table_ExternalData_1[[#Headers],[6]])</f>
        <v>0</v>
      </c>
      <c r="L346" s="7">
        <f>SUMIFS(GQList,GIList,Table_ExternalData_1[[#This Row],[Item_key]],GDList,Table_ExternalData_1[[#Headers],[7]])</f>
        <v>0</v>
      </c>
      <c r="M346" s="7">
        <f>SUMIFS(GQList,GIList,Table_ExternalData_1[[#This Row],[Item_key]],GDList,Table_ExternalData_1[[#Headers],[8]])</f>
        <v>0</v>
      </c>
      <c r="N346" s="7">
        <f>SUMIFS(GQList,GIList,Table_ExternalData_1[[#This Row],[Item_key]],GDList,Table_ExternalData_1[[#Headers],[9]])</f>
        <v>0</v>
      </c>
      <c r="O346" s="7">
        <f>SUMIFS(GQList,GIList,Table_ExternalData_1[[#This Row],[Item_key]],GDList,Table_ExternalData_1[[#Headers],[10]])</f>
        <v>0</v>
      </c>
      <c r="P346" s="7">
        <f>SUMIFS(GQList,GIList,Table_ExternalData_1[[#This Row],[Item_key]],GDList,Table_ExternalData_1[[#Headers],[11]])</f>
        <v>0</v>
      </c>
      <c r="Q346" s="7">
        <f>SUMIFS(GQList,GIList,Table_ExternalData_1[[#This Row],[Item_key]],GDList,Table_ExternalData_1[[#Headers],[12]])</f>
        <v>0</v>
      </c>
      <c r="R346" s="7">
        <f>SUMIFS(GQList,GIList,Table_ExternalData_1[[#This Row],[Item_key]],GDList,Table_ExternalData_1[[#Headers],[13]])</f>
        <v>0</v>
      </c>
      <c r="S346" s="7">
        <f>SUMIFS(GQList,GIList,Table_ExternalData_1[[#This Row],[Item_key]],GDList,Table_ExternalData_1[[#Headers],[14]])</f>
        <v>0</v>
      </c>
      <c r="T346" s="7">
        <f>SUMIFS(GQList,GIList,Table_ExternalData_1[[#This Row],[Item_key]],GDList,Table_ExternalData_1[[#Headers],[15]])</f>
        <v>0</v>
      </c>
      <c r="U346" s="7">
        <f>SUMIFS(GQList,GIList,Table_ExternalData_1[[#This Row],[Item_key]],GDList,Table_ExternalData_1[[#Headers],[16]])</f>
        <v>0</v>
      </c>
      <c r="V346" s="7">
        <f>SUMIFS(GQList,GIList,Table_ExternalData_1[[#This Row],[Item_key]],GDList,Table_ExternalData_1[[#Headers],[17]])</f>
        <v>0</v>
      </c>
      <c r="W346" s="7">
        <f>SUMIFS(GQList,GIList,Table_ExternalData_1[[#This Row],[Item_key]],GDList,Table_ExternalData_1[[#Headers],[18]])</f>
        <v>0</v>
      </c>
      <c r="X346" s="7">
        <f>SUMIFS(GQList,GIList,Table_ExternalData_1[[#This Row],[Item_key]],GDList,Table_ExternalData_1[[#Headers],[19]])</f>
        <v>0</v>
      </c>
      <c r="Y346" s="7">
        <f>SUMIFS(GQList,GIList,Table_ExternalData_1[[#This Row],[Item_key]],GDList,Table_ExternalData_1[[#Headers],[20]])</f>
        <v>0</v>
      </c>
      <c r="Z346" s="7">
        <f>SUMIFS(GQList,GIList,Table_ExternalData_1[[#This Row],[Item_key]],GDList,Table_ExternalData_1[[#Headers],[21]])</f>
        <v>0</v>
      </c>
      <c r="AA346" s="7">
        <f>SUMIFS(GQList,GIList,Table_ExternalData_1[[#This Row],[Item_key]],GDList,Table_ExternalData_1[[#Headers],[22]])</f>
        <v>3500</v>
      </c>
      <c r="AB346" s="7">
        <f>SUMIFS(GQList,GIList,Table_ExternalData_1[[#This Row],[Item_key]],GDList,Table_ExternalData_1[[#Headers],[23]])</f>
        <v>0</v>
      </c>
      <c r="AC346" s="7">
        <f>SUMIFS(GQList,GIList,Table_ExternalData_1[[#This Row],[Item_key]],GDList,Table_ExternalData_1[[#Headers],[24]])</f>
        <v>0</v>
      </c>
      <c r="AD346" s="7">
        <f>SUMIFS(GQList,GIList,Table_ExternalData_1[[#This Row],[Item_key]],GDList,Table_ExternalData_1[[#Headers],[25]])</f>
        <v>0</v>
      </c>
      <c r="AE346" s="7">
        <f>SUMIFS(GQList,GIList,Table_ExternalData_1[[#This Row],[Item_key]],GDList,Table_ExternalData_1[[#Headers],[26]])</f>
        <v>0</v>
      </c>
      <c r="AF346" s="7">
        <f>SUMIFS(GQList,GIList,Table_ExternalData_1[[#This Row],[Item_key]],GDList,Table_ExternalData_1[[#Headers],[27]])</f>
        <v>0</v>
      </c>
      <c r="AG346" s="7">
        <f>SUMIFS(GQList,GIList,Table_ExternalData_1[[#This Row],[Item_key]],GDList,Table_ExternalData_1[[#Headers],[28]])</f>
        <v>0</v>
      </c>
      <c r="AH346" s="7">
        <f>SUMIFS(GQList,GIList,Table_ExternalData_1[[#This Row],[Item_key]],GDList,Table_ExternalData_1[[#Headers],[29]])</f>
        <v>0</v>
      </c>
      <c r="AI346" s="7">
        <f>SUMIFS(GQList,GIList,Table_ExternalData_1[[#This Row],[Item_key]],GDList,Table_ExternalData_1[[#Headers],[30]])</f>
        <v>0</v>
      </c>
      <c r="AJ346" s="7">
        <f>SUMIFS(GQList,GIList,Table_ExternalData_1[[#This Row],[Item_key]],GDList,Table_ExternalData_1[[#Headers],[31]])</f>
        <v>0</v>
      </c>
      <c r="AK346" s="7">
        <f>SUM(Table_ExternalData_1[[#This Row],[1]:[31]])</f>
        <v>5000</v>
      </c>
    </row>
    <row r="347" spans="1:37" hidden="1">
      <c r="A347" s="3" t="s">
        <v>1001</v>
      </c>
      <c r="B347" s="3" t="s">
        <v>546</v>
      </c>
      <c r="C347" s="3" t="s">
        <v>796</v>
      </c>
      <c r="D347" s="3" t="s">
        <v>797</v>
      </c>
      <c r="E347" s="6" t="s">
        <v>1662</v>
      </c>
      <c r="F347" s="7">
        <f>SUMIFS(GQList,GIList,Table_ExternalData_1[[#This Row],[Item_key]],GDList,Table_ExternalData_1[[#Headers],[1]])</f>
        <v>0</v>
      </c>
      <c r="G347" s="7">
        <f>SUMIFS(GQList,GIList,Table_ExternalData_1[[#This Row],[Item_key]],GDList,Table_ExternalData_1[[#Headers],[2]])</f>
        <v>0</v>
      </c>
      <c r="H347" s="7">
        <f>SUMIFS(GQList,GIList,Table_ExternalData_1[[#This Row],[Item_key]],GDList,Table_ExternalData_1[[#Headers],[3]])</f>
        <v>0</v>
      </c>
      <c r="I347" s="7">
        <f>SUMIFS(GQList,GIList,Table_ExternalData_1[[#This Row],[Item_key]],GDList,Table_ExternalData_1[[#Headers],[4]])</f>
        <v>0</v>
      </c>
      <c r="J347" s="7">
        <f>SUMIFS(GQList,GIList,Table_ExternalData_1[[#This Row],[Item_key]],GDList,Table_ExternalData_1[[#Headers],[5]])</f>
        <v>0</v>
      </c>
      <c r="K347" s="7">
        <f>SUMIFS(GQList,GIList,Table_ExternalData_1[[#This Row],[Item_key]],GDList,Table_ExternalData_1[[#Headers],[6]])</f>
        <v>0</v>
      </c>
      <c r="L347" s="7">
        <f>SUMIFS(GQList,GIList,Table_ExternalData_1[[#This Row],[Item_key]],GDList,Table_ExternalData_1[[#Headers],[7]])</f>
        <v>0</v>
      </c>
      <c r="M347" s="7">
        <f>SUMIFS(GQList,GIList,Table_ExternalData_1[[#This Row],[Item_key]],GDList,Table_ExternalData_1[[#Headers],[8]])</f>
        <v>0</v>
      </c>
      <c r="N347" s="7">
        <f>SUMIFS(GQList,GIList,Table_ExternalData_1[[#This Row],[Item_key]],GDList,Table_ExternalData_1[[#Headers],[9]])</f>
        <v>0</v>
      </c>
      <c r="O347" s="7">
        <f>SUMIFS(GQList,GIList,Table_ExternalData_1[[#This Row],[Item_key]],GDList,Table_ExternalData_1[[#Headers],[10]])</f>
        <v>0</v>
      </c>
      <c r="P347" s="7">
        <f>SUMIFS(GQList,GIList,Table_ExternalData_1[[#This Row],[Item_key]],GDList,Table_ExternalData_1[[#Headers],[11]])</f>
        <v>0</v>
      </c>
      <c r="Q347" s="7">
        <f>SUMIFS(GQList,GIList,Table_ExternalData_1[[#This Row],[Item_key]],GDList,Table_ExternalData_1[[#Headers],[12]])</f>
        <v>0</v>
      </c>
      <c r="R347" s="7">
        <f>SUMIFS(GQList,GIList,Table_ExternalData_1[[#This Row],[Item_key]],GDList,Table_ExternalData_1[[#Headers],[13]])</f>
        <v>0</v>
      </c>
      <c r="S347" s="7">
        <f>SUMIFS(GQList,GIList,Table_ExternalData_1[[#This Row],[Item_key]],GDList,Table_ExternalData_1[[#Headers],[14]])</f>
        <v>0</v>
      </c>
      <c r="T347" s="7">
        <f>SUMIFS(GQList,GIList,Table_ExternalData_1[[#This Row],[Item_key]],GDList,Table_ExternalData_1[[#Headers],[15]])</f>
        <v>0</v>
      </c>
      <c r="U347" s="7">
        <f>SUMIFS(GQList,GIList,Table_ExternalData_1[[#This Row],[Item_key]],GDList,Table_ExternalData_1[[#Headers],[16]])</f>
        <v>0</v>
      </c>
      <c r="V347" s="7">
        <f>SUMIFS(GQList,GIList,Table_ExternalData_1[[#This Row],[Item_key]],GDList,Table_ExternalData_1[[#Headers],[17]])</f>
        <v>0</v>
      </c>
      <c r="W347" s="7">
        <f>SUMIFS(GQList,GIList,Table_ExternalData_1[[#This Row],[Item_key]],GDList,Table_ExternalData_1[[#Headers],[18]])</f>
        <v>0</v>
      </c>
      <c r="X347" s="7">
        <f>SUMIFS(GQList,GIList,Table_ExternalData_1[[#This Row],[Item_key]],GDList,Table_ExternalData_1[[#Headers],[19]])</f>
        <v>0</v>
      </c>
      <c r="Y347" s="7">
        <f>SUMIFS(GQList,GIList,Table_ExternalData_1[[#This Row],[Item_key]],GDList,Table_ExternalData_1[[#Headers],[20]])</f>
        <v>0</v>
      </c>
      <c r="Z347" s="7">
        <f>SUMIFS(GQList,GIList,Table_ExternalData_1[[#This Row],[Item_key]],GDList,Table_ExternalData_1[[#Headers],[21]])</f>
        <v>0</v>
      </c>
      <c r="AA347" s="7">
        <f>SUMIFS(GQList,GIList,Table_ExternalData_1[[#This Row],[Item_key]],GDList,Table_ExternalData_1[[#Headers],[22]])</f>
        <v>0</v>
      </c>
      <c r="AB347" s="7">
        <f>SUMIFS(GQList,GIList,Table_ExternalData_1[[#This Row],[Item_key]],GDList,Table_ExternalData_1[[#Headers],[23]])</f>
        <v>0</v>
      </c>
      <c r="AC347" s="7">
        <f>SUMIFS(GQList,GIList,Table_ExternalData_1[[#This Row],[Item_key]],GDList,Table_ExternalData_1[[#Headers],[24]])</f>
        <v>0</v>
      </c>
      <c r="AD347" s="7">
        <f>SUMIFS(GQList,GIList,Table_ExternalData_1[[#This Row],[Item_key]],GDList,Table_ExternalData_1[[#Headers],[25]])</f>
        <v>0</v>
      </c>
      <c r="AE347" s="7">
        <f>SUMIFS(GQList,GIList,Table_ExternalData_1[[#This Row],[Item_key]],GDList,Table_ExternalData_1[[#Headers],[26]])</f>
        <v>0</v>
      </c>
      <c r="AF347" s="7">
        <f>SUMIFS(GQList,GIList,Table_ExternalData_1[[#This Row],[Item_key]],GDList,Table_ExternalData_1[[#Headers],[27]])</f>
        <v>1000</v>
      </c>
      <c r="AG347" s="7">
        <f>SUMIFS(GQList,GIList,Table_ExternalData_1[[#This Row],[Item_key]],GDList,Table_ExternalData_1[[#Headers],[28]])</f>
        <v>0</v>
      </c>
      <c r="AH347" s="7">
        <f>SUMIFS(GQList,GIList,Table_ExternalData_1[[#This Row],[Item_key]],GDList,Table_ExternalData_1[[#Headers],[29]])</f>
        <v>0</v>
      </c>
      <c r="AI347" s="7">
        <f>SUMIFS(GQList,GIList,Table_ExternalData_1[[#This Row],[Item_key]],GDList,Table_ExternalData_1[[#Headers],[30]])</f>
        <v>0</v>
      </c>
      <c r="AJ347" s="7">
        <f>SUMIFS(GQList,GIList,Table_ExternalData_1[[#This Row],[Item_key]],GDList,Table_ExternalData_1[[#Headers],[31]])</f>
        <v>0</v>
      </c>
      <c r="AK347" s="7">
        <f>SUM(Table_ExternalData_1[[#This Row],[1]:[31]])</f>
        <v>1000</v>
      </c>
    </row>
    <row r="348" spans="1:37" ht="24" hidden="1">
      <c r="A348" s="3" t="s">
        <v>1001</v>
      </c>
      <c r="B348" s="3" t="s">
        <v>44</v>
      </c>
      <c r="C348" s="3" t="s">
        <v>1076</v>
      </c>
      <c r="D348" s="3" t="s">
        <v>1077</v>
      </c>
      <c r="E348" s="6" t="s">
        <v>1662</v>
      </c>
      <c r="F348" s="7">
        <f>SUMIFS(GQList,GIList,Table_ExternalData_1[[#This Row],[Item_key]],GDList,Table_ExternalData_1[[#Headers],[1]])</f>
        <v>0</v>
      </c>
      <c r="G348" s="7">
        <f>SUMIFS(GQList,GIList,Table_ExternalData_1[[#This Row],[Item_key]],GDList,Table_ExternalData_1[[#Headers],[2]])</f>
        <v>1800</v>
      </c>
      <c r="H348" s="7">
        <f>SUMIFS(GQList,GIList,Table_ExternalData_1[[#This Row],[Item_key]],GDList,Table_ExternalData_1[[#Headers],[3]])</f>
        <v>0</v>
      </c>
      <c r="I348" s="7">
        <f>SUMIFS(GQList,GIList,Table_ExternalData_1[[#This Row],[Item_key]],GDList,Table_ExternalData_1[[#Headers],[4]])</f>
        <v>0</v>
      </c>
      <c r="J348" s="7">
        <f>SUMIFS(GQList,GIList,Table_ExternalData_1[[#This Row],[Item_key]],GDList,Table_ExternalData_1[[#Headers],[5]])</f>
        <v>0</v>
      </c>
      <c r="K348" s="7">
        <f>SUMIFS(GQList,GIList,Table_ExternalData_1[[#This Row],[Item_key]],GDList,Table_ExternalData_1[[#Headers],[6]])</f>
        <v>0</v>
      </c>
      <c r="L348" s="7">
        <f>SUMIFS(GQList,GIList,Table_ExternalData_1[[#This Row],[Item_key]],GDList,Table_ExternalData_1[[#Headers],[7]])</f>
        <v>0</v>
      </c>
      <c r="M348" s="7">
        <f>SUMIFS(GQList,GIList,Table_ExternalData_1[[#This Row],[Item_key]],GDList,Table_ExternalData_1[[#Headers],[8]])</f>
        <v>0</v>
      </c>
      <c r="N348" s="7">
        <f>SUMIFS(GQList,GIList,Table_ExternalData_1[[#This Row],[Item_key]],GDList,Table_ExternalData_1[[#Headers],[9]])</f>
        <v>0</v>
      </c>
      <c r="O348" s="7">
        <f>SUMIFS(GQList,GIList,Table_ExternalData_1[[#This Row],[Item_key]],GDList,Table_ExternalData_1[[#Headers],[10]])</f>
        <v>0</v>
      </c>
      <c r="P348" s="7">
        <f>SUMIFS(GQList,GIList,Table_ExternalData_1[[#This Row],[Item_key]],GDList,Table_ExternalData_1[[#Headers],[11]])</f>
        <v>0</v>
      </c>
      <c r="Q348" s="7">
        <f>SUMIFS(GQList,GIList,Table_ExternalData_1[[#This Row],[Item_key]],GDList,Table_ExternalData_1[[#Headers],[12]])</f>
        <v>0</v>
      </c>
      <c r="R348" s="7">
        <f>SUMIFS(GQList,GIList,Table_ExternalData_1[[#This Row],[Item_key]],GDList,Table_ExternalData_1[[#Headers],[13]])</f>
        <v>0</v>
      </c>
      <c r="S348" s="7">
        <f>SUMIFS(GQList,GIList,Table_ExternalData_1[[#This Row],[Item_key]],GDList,Table_ExternalData_1[[#Headers],[14]])</f>
        <v>0</v>
      </c>
      <c r="T348" s="7">
        <f>SUMIFS(GQList,GIList,Table_ExternalData_1[[#This Row],[Item_key]],GDList,Table_ExternalData_1[[#Headers],[15]])</f>
        <v>0</v>
      </c>
      <c r="U348" s="7">
        <f>SUMIFS(GQList,GIList,Table_ExternalData_1[[#This Row],[Item_key]],GDList,Table_ExternalData_1[[#Headers],[16]])</f>
        <v>0</v>
      </c>
      <c r="V348" s="7">
        <f>SUMIFS(GQList,GIList,Table_ExternalData_1[[#This Row],[Item_key]],GDList,Table_ExternalData_1[[#Headers],[17]])</f>
        <v>0</v>
      </c>
      <c r="W348" s="7">
        <f>SUMIFS(GQList,GIList,Table_ExternalData_1[[#This Row],[Item_key]],GDList,Table_ExternalData_1[[#Headers],[18]])</f>
        <v>0</v>
      </c>
      <c r="X348" s="7">
        <f>SUMIFS(GQList,GIList,Table_ExternalData_1[[#This Row],[Item_key]],GDList,Table_ExternalData_1[[#Headers],[19]])</f>
        <v>0</v>
      </c>
      <c r="Y348" s="7">
        <f>SUMIFS(GQList,GIList,Table_ExternalData_1[[#This Row],[Item_key]],GDList,Table_ExternalData_1[[#Headers],[20]])</f>
        <v>0</v>
      </c>
      <c r="Z348" s="7">
        <f>SUMIFS(GQList,GIList,Table_ExternalData_1[[#This Row],[Item_key]],GDList,Table_ExternalData_1[[#Headers],[21]])</f>
        <v>0</v>
      </c>
      <c r="AA348" s="7">
        <f>SUMIFS(GQList,GIList,Table_ExternalData_1[[#This Row],[Item_key]],GDList,Table_ExternalData_1[[#Headers],[22]])</f>
        <v>4200</v>
      </c>
      <c r="AB348" s="7">
        <f>SUMIFS(GQList,GIList,Table_ExternalData_1[[#This Row],[Item_key]],GDList,Table_ExternalData_1[[#Headers],[23]])</f>
        <v>0</v>
      </c>
      <c r="AC348" s="7">
        <f>SUMIFS(GQList,GIList,Table_ExternalData_1[[#This Row],[Item_key]],GDList,Table_ExternalData_1[[#Headers],[24]])</f>
        <v>0</v>
      </c>
      <c r="AD348" s="7">
        <f>SUMIFS(GQList,GIList,Table_ExternalData_1[[#This Row],[Item_key]],GDList,Table_ExternalData_1[[#Headers],[25]])</f>
        <v>0</v>
      </c>
      <c r="AE348" s="7">
        <f>SUMIFS(GQList,GIList,Table_ExternalData_1[[#This Row],[Item_key]],GDList,Table_ExternalData_1[[#Headers],[26]])</f>
        <v>0</v>
      </c>
      <c r="AF348" s="7">
        <f>SUMIFS(GQList,GIList,Table_ExternalData_1[[#This Row],[Item_key]],GDList,Table_ExternalData_1[[#Headers],[27]])</f>
        <v>0</v>
      </c>
      <c r="AG348" s="7">
        <f>SUMIFS(GQList,GIList,Table_ExternalData_1[[#This Row],[Item_key]],GDList,Table_ExternalData_1[[#Headers],[28]])</f>
        <v>0</v>
      </c>
      <c r="AH348" s="7">
        <f>SUMIFS(GQList,GIList,Table_ExternalData_1[[#This Row],[Item_key]],GDList,Table_ExternalData_1[[#Headers],[29]])</f>
        <v>0</v>
      </c>
      <c r="AI348" s="7">
        <f>SUMIFS(GQList,GIList,Table_ExternalData_1[[#This Row],[Item_key]],GDList,Table_ExternalData_1[[#Headers],[30]])</f>
        <v>0</v>
      </c>
      <c r="AJ348" s="7">
        <f>SUMIFS(GQList,GIList,Table_ExternalData_1[[#This Row],[Item_key]],GDList,Table_ExternalData_1[[#Headers],[31]])</f>
        <v>0</v>
      </c>
      <c r="AK348" s="7">
        <f>SUM(Table_ExternalData_1[[#This Row],[1]:[31]])</f>
        <v>6000</v>
      </c>
    </row>
    <row r="349" spans="1:37" hidden="1">
      <c r="A349" s="3" t="s">
        <v>1080</v>
      </c>
      <c r="B349" s="3" t="s">
        <v>554</v>
      </c>
      <c r="C349" s="3" t="s">
        <v>1081</v>
      </c>
      <c r="D349" s="3" t="s">
        <v>907</v>
      </c>
      <c r="E349" s="6" t="s">
        <v>1662</v>
      </c>
      <c r="F349" s="7">
        <f>SUMIFS(GQList,GIList,Table_ExternalData_1[[#This Row],[Item_key]],GDList,Table_ExternalData_1[[#Headers],[1]])</f>
        <v>0</v>
      </c>
      <c r="G349" s="7">
        <f>SUMIFS(GQList,GIList,Table_ExternalData_1[[#This Row],[Item_key]],GDList,Table_ExternalData_1[[#Headers],[2]])</f>
        <v>0</v>
      </c>
      <c r="H349" s="7">
        <f>SUMIFS(GQList,GIList,Table_ExternalData_1[[#This Row],[Item_key]],GDList,Table_ExternalData_1[[#Headers],[3]])</f>
        <v>0</v>
      </c>
      <c r="I349" s="7">
        <f>SUMIFS(GQList,GIList,Table_ExternalData_1[[#This Row],[Item_key]],GDList,Table_ExternalData_1[[#Headers],[4]])</f>
        <v>0</v>
      </c>
      <c r="J349" s="7">
        <f>SUMIFS(GQList,GIList,Table_ExternalData_1[[#This Row],[Item_key]],GDList,Table_ExternalData_1[[#Headers],[5]])</f>
        <v>0</v>
      </c>
      <c r="K349" s="7">
        <f>SUMIFS(GQList,GIList,Table_ExternalData_1[[#This Row],[Item_key]],GDList,Table_ExternalData_1[[#Headers],[6]])</f>
        <v>0</v>
      </c>
      <c r="L349" s="7">
        <f>SUMIFS(GQList,GIList,Table_ExternalData_1[[#This Row],[Item_key]],GDList,Table_ExternalData_1[[#Headers],[7]])</f>
        <v>0</v>
      </c>
      <c r="M349" s="7">
        <f>SUMIFS(GQList,GIList,Table_ExternalData_1[[#This Row],[Item_key]],GDList,Table_ExternalData_1[[#Headers],[8]])</f>
        <v>0</v>
      </c>
      <c r="N349" s="7">
        <f>SUMIFS(GQList,GIList,Table_ExternalData_1[[#This Row],[Item_key]],GDList,Table_ExternalData_1[[#Headers],[9]])</f>
        <v>0</v>
      </c>
      <c r="O349" s="7">
        <f>SUMIFS(GQList,GIList,Table_ExternalData_1[[#This Row],[Item_key]],GDList,Table_ExternalData_1[[#Headers],[10]])</f>
        <v>0</v>
      </c>
      <c r="P349" s="7">
        <f>SUMIFS(GQList,GIList,Table_ExternalData_1[[#This Row],[Item_key]],GDList,Table_ExternalData_1[[#Headers],[11]])</f>
        <v>0</v>
      </c>
      <c r="Q349" s="7">
        <f>SUMIFS(GQList,GIList,Table_ExternalData_1[[#This Row],[Item_key]],GDList,Table_ExternalData_1[[#Headers],[12]])</f>
        <v>0</v>
      </c>
      <c r="R349" s="7">
        <f>SUMIFS(GQList,GIList,Table_ExternalData_1[[#This Row],[Item_key]],GDList,Table_ExternalData_1[[#Headers],[13]])</f>
        <v>0</v>
      </c>
      <c r="S349" s="7">
        <f>SUMIFS(GQList,GIList,Table_ExternalData_1[[#This Row],[Item_key]],GDList,Table_ExternalData_1[[#Headers],[14]])</f>
        <v>0</v>
      </c>
      <c r="T349" s="7">
        <f>SUMIFS(GQList,GIList,Table_ExternalData_1[[#This Row],[Item_key]],GDList,Table_ExternalData_1[[#Headers],[15]])</f>
        <v>0</v>
      </c>
      <c r="U349" s="7">
        <f>SUMIFS(GQList,GIList,Table_ExternalData_1[[#This Row],[Item_key]],GDList,Table_ExternalData_1[[#Headers],[16]])</f>
        <v>0</v>
      </c>
      <c r="V349" s="7">
        <f>SUMIFS(GQList,GIList,Table_ExternalData_1[[#This Row],[Item_key]],GDList,Table_ExternalData_1[[#Headers],[17]])</f>
        <v>0</v>
      </c>
      <c r="W349" s="7">
        <f>SUMIFS(GQList,GIList,Table_ExternalData_1[[#This Row],[Item_key]],GDList,Table_ExternalData_1[[#Headers],[18]])</f>
        <v>0</v>
      </c>
      <c r="X349" s="7">
        <f>SUMIFS(GQList,GIList,Table_ExternalData_1[[#This Row],[Item_key]],GDList,Table_ExternalData_1[[#Headers],[19]])</f>
        <v>0</v>
      </c>
      <c r="Y349" s="7">
        <f>SUMIFS(GQList,GIList,Table_ExternalData_1[[#This Row],[Item_key]],GDList,Table_ExternalData_1[[#Headers],[20]])</f>
        <v>0</v>
      </c>
      <c r="Z349" s="7">
        <f>SUMIFS(GQList,GIList,Table_ExternalData_1[[#This Row],[Item_key]],GDList,Table_ExternalData_1[[#Headers],[21]])</f>
        <v>0</v>
      </c>
      <c r="AA349" s="7">
        <f>SUMIFS(GQList,GIList,Table_ExternalData_1[[#This Row],[Item_key]],GDList,Table_ExternalData_1[[#Headers],[22]])</f>
        <v>0</v>
      </c>
      <c r="AB349" s="7">
        <f>SUMIFS(GQList,GIList,Table_ExternalData_1[[#This Row],[Item_key]],GDList,Table_ExternalData_1[[#Headers],[23]])</f>
        <v>0</v>
      </c>
      <c r="AC349" s="7">
        <f>SUMIFS(GQList,GIList,Table_ExternalData_1[[#This Row],[Item_key]],GDList,Table_ExternalData_1[[#Headers],[24]])</f>
        <v>0</v>
      </c>
      <c r="AD349" s="7">
        <f>SUMIFS(GQList,GIList,Table_ExternalData_1[[#This Row],[Item_key]],GDList,Table_ExternalData_1[[#Headers],[25]])</f>
        <v>0</v>
      </c>
      <c r="AE349" s="7">
        <f>SUMIFS(GQList,GIList,Table_ExternalData_1[[#This Row],[Item_key]],GDList,Table_ExternalData_1[[#Headers],[26]])</f>
        <v>0</v>
      </c>
      <c r="AF349" s="7">
        <f>SUMIFS(GQList,GIList,Table_ExternalData_1[[#This Row],[Item_key]],GDList,Table_ExternalData_1[[#Headers],[27]])</f>
        <v>0</v>
      </c>
      <c r="AG349" s="7">
        <f>SUMIFS(GQList,GIList,Table_ExternalData_1[[#This Row],[Item_key]],GDList,Table_ExternalData_1[[#Headers],[28]])</f>
        <v>1250</v>
      </c>
      <c r="AH349" s="7">
        <f>SUMIFS(GQList,GIList,Table_ExternalData_1[[#This Row],[Item_key]],GDList,Table_ExternalData_1[[#Headers],[29]])</f>
        <v>0</v>
      </c>
      <c r="AI349" s="7">
        <f>SUMIFS(GQList,GIList,Table_ExternalData_1[[#This Row],[Item_key]],GDList,Table_ExternalData_1[[#Headers],[30]])</f>
        <v>0</v>
      </c>
      <c r="AJ349" s="7">
        <f>SUMIFS(GQList,GIList,Table_ExternalData_1[[#This Row],[Item_key]],GDList,Table_ExternalData_1[[#Headers],[31]])</f>
        <v>0</v>
      </c>
      <c r="AK349" s="7">
        <f>SUM(Table_ExternalData_1[[#This Row],[1]:[31]])</f>
        <v>1250</v>
      </c>
    </row>
    <row r="350" spans="1:37" hidden="1">
      <c r="A350" s="3" t="s">
        <v>1080</v>
      </c>
      <c r="B350" s="3" t="s">
        <v>90</v>
      </c>
      <c r="C350" s="3" t="s">
        <v>1082</v>
      </c>
      <c r="D350" s="3" t="s">
        <v>1083</v>
      </c>
      <c r="E350" s="6" t="s">
        <v>1662</v>
      </c>
      <c r="F350" s="7">
        <f>SUMIFS(GQList,GIList,Table_ExternalData_1[[#This Row],[Item_key]],GDList,Table_ExternalData_1[[#Headers],[1]])</f>
        <v>0</v>
      </c>
      <c r="G350" s="7">
        <f>SUMIFS(GQList,GIList,Table_ExternalData_1[[#This Row],[Item_key]],GDList,Table_ExternalData_1[[#Headers],[2]])</f>
        <v>0</v>
      </c>
      <c r="H350" s="7">
        <f>SUMIFS(GQList,GIList,Table_ExternalData_1[[#This Row],[Item_key]],GDList,Table_ExternalData_1[[#Headers],[3]])</f>
        <v>0</v>
      </c>
      <c r="I350" s="7">
        <f>SUMIFS(GQList,GIList,Table_ExternalData_1[[#This Row],[Item_key]],GDList,Table_ExternalData_1[[#Headers],[4]])</f>
        <v>600</v>
      </c>
      <c r="J350" s="7">
        <f>SUMIFS(GQList,GIList,Table_ExternalData_1[[#This Row],[Item_key]],GDList,Table_ExternalData_1[[#Headers],[5]])</f>
        <v>0</v>
      </c>
      <c r="K350" s="7">
        <f>SUMIFS(GQList,GIList,Table_ExternalData_1[[#This Row],[Item_key]],GDList,Table_ExternalData_1[[#Headers],[6]])</f>
        <v>0</v>
      </c>
      <c r="L350" s="7">
        <f>SUMIFS(GQList,GIList,Table_ExternalData_1[[#This Row],[Item_key]],GDList,Table_ExternalData_1[[#Headers],[7]])</f>
        <v>0</v>
      </c>
      <c r="M350" s="7">
        <f>SUMIFS(GQList,GIList,Table_ExternalData_1[[#This Row],[Item_key]],GDList,Table_ExternalData_1[[#Headers],[8]])</f>
        <v>0</v>
      </c>
      <c r="N350" s="7">
        <f>SUMIFS(GQList,GIList,Table_ExternalData_1[[#This Row],[Item_key]],GDList,Table_ExternalData_1[[#Headers],[9]])</f>
        <v>0</v>
      </c>
      <c r="O350" s="7">
        <f>SUMIFS(GQList,GIList,Table_ExternalData_1[[#This Row],[Item_key]],GDList,Table_ExternalData_1[[#Headers],[10]])</f>
        <v>0</v>
      </c>
      <c r="P350" s="7">
        <f>SUMIFS(GQList,GIList,Table_ExternalData_1[[#This Row],[Item_key]],GDList,Table_ExternalData_1[[#Headers],[11]])</f>
        <v>0</v>
      </c>
      <c r="Q350" s="7">
        <f>SUMIFS(GQList,GIList,Table_ExternalData_1[[#This Row],[Item_key]],GDList,Table_ExternalData_1[[#Headers],[12]])</f>
        <v>0</v>
      </c>
      <c r="R350" s="7">
        <f>SUMIFS(GQList,GIList,Table_ExternalData_1[[#This Row],[Item_key]],GDList,Table_ExternalData_1[[#Headers],[13]])</f>
        <v>0</v>
      </c>
      <c r="S350" s="7">
        <f>SUMIFS(GQList,GIList,Table_ExternalData_1[[#This Row],[Item_key]],GDList,Table_ExternalData_1[[#Headers],[14]])</f>
        <v>0</v>
      </c>
      <c r="T350" s="7">
        <f>SUMIFS(GQList,GIList,Table_ExternalData_1[[#This Row],[Item_key]],GDList,Table_ExternalData_1[[#Headers],[15]])</f>
        <v>0</v>
      </c>
      <c r="U350" s="7">
        <f>SUMIFS(GQList,GIList,Table_ExternalData_1[[#This Row],[Item_key]],GDList,Table_ExternalData_1[[#Headers],[16]])</f>
        <v>0</v>
      </c>
      <c r="V350" s="7">
        <f>SUMIFS(GQList,GIList,Table_ExternalData_1[[#This Row],[Item_key]],GDList,Table_ExternalData_1[[#Headers],[17]])</f>
        <v>0</v>
      </c>
      <c r="W350" s="7">
        <f>SUMIFS(GQList,GIList,Table_ExternalData_1[[#This Row],[Item_key]],GDList,Table_ExternalData_1[[#Headers],[18]])</f>
        <v>0</v>
      </c>
      <c r="X350" s="7">
        <f>SUMIFS(GQList,GIList,Table_ExternalData_1[[#This Row],[Item_key]],GDList,Table_ExternalData_1[[#Headers],[19]])</f>
        <v>0</v>
      </c>
      <c r="Y350" s="7">
        <f>SUMIFS(GQList,GIList,Table_ExternalData_1[[#This Row],[Item_key]],GDList,Table_ExternalData_1[[#Headers],[20]])</f>
        <v>0</v>
      </c>
      <c r="Z350" s="7">
        <f>SUMIFS(GQList,GIList,Table_ExternalData_1[[#This Row],[Item_key]],GDList,Table_ExternalData_1[[#Headers],[21]])</f>
        <v>0</v>
      </c>
      <c r="AA350" s="7">
        <f>SUMIFS(GQList,GIList,Table_ExternalData_1[[#This Row],[Item_key]],GDList,Table_ExternalData_1[[#Headers],[22]])</f>
        <v>0</v>
      </c>
      <c r="AB350" s="7">
        <f>SUMIFS(GQList,GIList,Table_ExternalData_1[[#This Row],[Item_key]],GDList,Table_ExternalData_1[[#Headers],[23]])</f>
        <v>0</v>
      </c>
      <c r="AC350" s="7">
        <f>SUMIFS(GQList,GIList,Table_ExternalData_1[[#This Row],[Item_key]],GDList,Table_ExternalData_1[[#Headers],[24]])</f>
        <v>0</v>
      </c>
      <c r="AD350" s="7">
        <f>SUMIFS(GQList,GIList,Table_ExternalData_1[[#This Row],[Item_key]],GDList,Table_ExternalData_1[[#Headers],[25]])</f>
        <v>0</v>
      </c>
      <c r="AE350" s="7">
        <f>SUMIFS(GQList,GIList,Table_ExternalData_1[[#This Row],[Item_key]],GDList,Table_ExternalData_1[[#Headers],[26]])</f>
        <v>0</v>
      </c>
      <c r="AF350" s="7">
        <f>SUMIFS(GQList,GIList,Table_ExternalData_1[[#This Row],[Item_key]],GDList,Table_ExternalData_1[[#Headers],[27]])</f>
        <v>0</v>
      </c>
      <c r="AG350" s="7">
        <f>SUMIFS(GQList,GIList,Table_ExternalData_1[[#This Row],[Item_key]],GDList,Table_ExternalData_1[[#Headers],[28]])</f>
        <v>0</v>
      </c>
      <c r="AH350" s="7">
        <f>SUMIFS(GQList,GIList,Table_ExternalData_1[[#This Row],[Item_key]],GDList,Table_ExternalData_1[[#Headers],[29]])</f>
        <v>0</v>
      </c>
      <c r="AI350" s="7">
        <f>SUMIFS(GQList,GIList,Table_ExternalData_1[[#This Row],[Item_key]],GDList,Table_ExternalData_1[[#Headers],[30]])</f>
        <v>0</v>
      </c>
      <c r="AJ350" s="7">
        <f>SUMIFS(GQList,GIList,Table_ExternalData_1[[#This Row],[Item_key]],GDList,Table_ExternalData_1[[#Headers],[31]])</f>
        <v>0</v>
      </c>
      <c r="AK350" s="7">
        <f>SUM(Table_ExternalData_1[[#This Row],[1]:[31]])</f>
        <v>600</v>
      </c>
    </row>
    <row r="351" spans="1:37" hidden="1">
      <c r="A351" s="3" t="s">
        <v>1080</v>
      </c>
      <c r="B351" s="3" t="s">
        <v>96</v>
      </c>
      <c r="C351" s="3" t="s">
        <v>1084</v>
      </c>
      <c r="D351" s="3" t="s">
        <v>1085</v>
      </c>
      <c r="E351" s="6" t="s">
        <v>1662</v>
      </c>
      <c r="F351" s="7">
        <f>SUMIFS(GQList,GIList,Table_ExternalData_1[[#This Row],[Item_key]],GDList,Table_ExternalData_1[[#Headers],[1]])</f>
        <v>0</v>
      </c>
      <c r="G351" s="7">
        <f>SUMIFS(GQList,GIList,Table_ExternalData_1[[#This Row],[Item_key]],GDList,Table_ExternalData_1[[#Headers],[2]])</f>
        <v>0</v>
      </c>
      <c r="H351" s="7">
        <f>SUMIFS(GQList,GIList,Table_ExternalData_1[[#This Row],[Item_key]],GDList,Table_ExternalData_1[[#Headers],[3]])</f>
        <v>0</v>
      </c>
      <c r="I351" s="7">
        <f>SUMIFS(GQList,GIList,Table_ExternalData_1[[#This Row],[Item_key]],GDList,Table_ExternalData_1[[#Headers],[4]])</f>
        <v>500</v>
      </c>
      <c r="J351" s="7">
        <f>SUMIFS(GQList,GIList,Table_ExternalData_1[[#This Row],[Item_key]],GDList,Table_ExternalData_1[[#Headers],[5]])</f>
        <v>0</v>
      </c>
      <c r="K351" s="7">
        <f>SUMIFS(GQList,GIList,Table_ExternalData_1[[#This Row],[Item_key]],GDList,Table_ExternalData_1[[#Headers],[6]])</f>
        <v>0</v>
      </c>
      <c r="L351" s="7">
        <f>SUMIFS(GQList,GIList,Table_ExternalData_1[[#This Row],[Item_key]],GDList,Table_ExternalData_1[[#Headers],[7]])</f>
        <v>0</v>
      </c>
      <c r="M351" s="7">
        <f>SUMIFS(GQList,GIList,Table_ExternalData_1[[#This Row],[Item_key]],GDList,Table_ExternalData_1[[#Headers],[8]])</f>
        <v>0</v>
      </c>
      <c r="N351" s="7">
        <f>SUMIFS(GQList,GIList,Table_ExternalData_1[[#This Row],[Item_key]],GDList,Table_ExternalData_1[[#Headers],[9]])</f>
        <v>0</v>
      </c>
      <c r="O351" s="7">
        <f>SUMIFS(GQList,GIList,Table_ExternalData_1[[#This Row],[Item_key]],GDList,Table_ExternalData_1[[#Headers],[10]])</f>
        <v>0</v>
      </c>
      <c r="P351" s="7">
        <f>SUMIFS(GQList,GIList,Table_ExternalData_1[[#This Row],[Item_key]],GDList,Table_ExternalData_1[[#Headers],[11]])</f>
        <v>0</v>
      </c>
      <c r="Q351" s="7">
        <f>SUMIFS(GQList,GIList,Table_ExternalData_1[[#This Row],[Item_key]],GDList,Table_ExternalData_1[[#Headers],[12]])</f>
        <v>0</v>
      </c>
      <c r="R351" s="7">
        <f>SUMIFS(GQList,GIList,Table_ExternalData_1[[#This Row],[Item_key]],GDList,Table_ExternalData_1[[#Headers],[13]])</f>
        <v>0</v>
      </c>
      <c r="S351" s="7">
        <f>SUMIFS(GQList,GIList,Table_ExternalData_1[[#This Row],[Item_key]],GDList,Table_ExternalData_1[[#Headers],[14]])</f>
        <v>0</v>
      </c>
      <c r="T351" s="7">
        <f>SUMIFS(GQList,GIList,Table_ExternalData_1[[#This Row],[Item_key]],GDList,Table_ExternalData_1[[#Headers],[15]])</f>
        <v>0</v>
      </c>
      <c r="U351" s="7">
        <f>SUMIFS(GQList,GIList,Table_ExternalData_1[[#This Row],[Item_key]],GDList,Table_ExternalData_1[[#Headers],[16]])</f>
        <v>0</v>
      </c>
      <c r="V351" s="7">
        <f>SUMIFS(GQList,GIList,Table_ExternalData_1[[#This Row],[Item_key]],GDList,Table_ExternalData_1[[#Headers],[17]])</f>
        <v>0</v>
      </c>
      <c r="W351" s="7">
        <f>SUMIFS(GQList,GIList,Table_ExternalData_1[[#This Row],[Item_key]],GDList,Table_ExternalData_1[[#Headers],[18]])</f>
        <v>0</v>
      </c>
      <c r="X351" s="7">
        <f>SUMIFS(GQList,GIList,Table_ExternalData_1[[#This Row],[Item_key]],GDList,Table_ExternalData_1[[#Headers],[19]])</f>
        <v>0</v>
      </c>
      <c r="Y351" s="7">
        <f>SUMIFS(GQList,GIList,Table_ExternalData_1[[#This Row],[Item_key]],GDList,Table_ExternalData_1[[#Headers],[20]])</f>
        <v>0</v>
      </c>
      <c r="Z351" s="7">
        <f>SUMIFS(GQList,GIList,Table_ExternalData_1[[#This Row],[Item_key]],GDList,Table_ExternalData_1[[#Headers],[21]])</f>
        <v>0</v>
      </c>
      <c r="AA351" s="7">
        <f>SUMIFS(GQList,GIList,Table_ExternalData_1[[#This Row],[Item_key]],GDList,Table_ExternalData_1[[#Headers],[22]])</f>
        <v>0</v>
      </c>
      <c r="AB351" s="7">
        <f>SUMIFS(GQList,GIList,Table_ExternalData_1[[#This Row],[Item_key]],GDList,Table_ExternalData_1[[#Headers],[23]])</f>
        <v>0</v>
      </c>
      <c r="AC351" s="7">
        <f>SUMIFS(GQList,GIList,Table_ExternalData_1[[#This Row],[Item_key]],GDList,Table_ExternalData_1[[#Headers],[24]])</f>
        <v>0</v>
      </c>
      <c r="AD351" s="7">
        <f>SUMIFS(GQList,GIList,Table_ExternalData_1[[#This Row],[Item_key]],GDList,Table_ExternalData_1[[#Headers],[25]])</f>
        <v>0</v>
      </c>
      <c r="AE351" s="7">
        <f>SUMIFS(GQList,GIList,Table_ExternalData_1[[#This Row],[Item_key]],GDList,Table_ExternalData_1[[#Headers],[26]])</f>
        <v>0</v>
      </c>
      <c r="AF351" s="7">
        <f>SUMIFS(GQList,GIList,Table_ExternalData_1[[#This Row],[Item_key]],GDList,Table_ExternalData_1[[#Headers],[27]])</f>
        <v>0</v>
      </c>
      <c r="AG351" s="7">
        <f>SUMIFS(GQList,GIList,Table_ExternalData_1[[#This Row],[Item_key]],GDList,Table_ExternalData_1[[#Headers],[28]])</f>
        <v>0</v>
      </c>
      <c r="AH351" s="7">
        <f>SUMIFS(GQList,GIList,Table_ExternalData_1[[#This Row],[Item_key]],GDList,Table_ExternalData_1[[#Headers],[29]])</f>
        <v>0</v>
      </c>
      <c r="AI351" s="7">
        <f>SUMIFS(GQList,GIList,Table_ExternalData_1[[#This Row],[Item_key]],GDList,Table_ExternalData_1[[#Headers],[30]])</f>
        <v>0</v>
      </c>
      <c r="AJ351" s="7">
        <f>SUMIFS(GQList,GIList,Table_ExternalData_1[[#This Row],[Item_key]],GDList,Table_ExternalData_1[[#Headers],[31]])</f>
        <v>0</v>
      </c>
      <c r="AK351" s="7">
        <f>SUM(Table_ExternalData_1[[#This Row],[1]:[31]])</f>
        <v>500</v>
      </c>
    </row>
    <row r="352" spans="1:37" hidden="1">
      <c r="A352" s="3" t="s">
        <v>1080</v>
      </c>
      <c r="B352" s="3" t="s">
        <v>99</v>
      </c>
      <c r="C352" s="3" t="s">
        <v>1339</v>
      </c>
      <c r="D352" s="3" t="s">
        <v>917</v>
      </c>
      <c r="E352" s="6" t="s">
        <v>1662</v>
      </c>
      <c r="F352" s="7">
        <f>SUMIFS(GQList,GIList,Table_ExternalData_1[[#This Row],[Item_key]],GDList,Table_ExternalData_1[[#Headers],[1]])</f>
        <v>0</v>
      </c>
      <c r="G352" s="7">
        <f>SUMIFS(GQList,GIList,Table_ExternalData_1[[#This Row],[Item_key]],GDList,Table_ExternalData_1[[#Headers],[2]])</f>
        <v>0</v>
      </c>
      <c r="H352" s="7">
        <f>SUMIFS(GQList,GIList,Table_ExternalData_1[[#This Row],[Item_key]],GDList,Table_ExternalData_1[[#Headers],[3]])</f>
        <v>0</v>
      </c>
      <c r="I352" s="7">
        <f>SUMIFS(GQList,GIList,Table_ExternalData_1[[#This Row],[Item_key]],GDList,Table_ExternalData_1[[#Headers],[4]])</f>
        <v>600</v>
      </c>
      <c r="J352" s="7">
        <f>SUMIFS(GQList,GIList,Table_ExternalData_1[[#This Row],[Item_key]],GDList,Table_ExternalData_1[[#Headers],[5]])</f>
        <v>0</v>
      </c>
      <c r="K352" s="7">
        <f>SUMIFS(GQList,GIList,Table_ExternalData_1[[#This Row],[Item_key]],GDList,Table_ExternalData_1[[#Headers],[6]])</f>
        <v>0</v>
      </c>
      <c r="L352" s="7">
        <f>SUMIFS(GQList,GIList,Table_ExternalData_1[[#This Row],[Item_key]],GDList,Table_ExternalData_1[[#Headers],[7]])</f>
        <v>0</v>
      </c>
      <c r="M352" s="7">
        <f>SUMIFS(GQList,GIList,Table_ExternalData_1[[#This Row],[Item_key]],GDList,Table_ExternalData_1[[#Headers],[8]])</f>
        <v>0</v>
      </c>
      <c r="N352" s="7">
        <f>SUMIFS(GQList,GIList,Table_ExternalData_1[[#This Row],[Item_key]],GDList,Table_ExternalData_1[[#Headers],[9]])</f>
        <v>0</v>
      </c>
      <c r="O352" s="7">
        <f>SUMIFS(GQList,GIList,Table_ExternalData_1[[#This Row],[Item_key]],GDList,Table_ExternalData_1[[#Headers],[10]])</f>
        <v>0</v>
      </c>
      <c r="P352" s="7">
        <f>SUMIFS(GQList,GIList,Table_ExternalData_1[[#This Row],[Item_key]],GDList,Table_ExternalData_1[[#Headers],[11]])</f>
        <v>0</v>
      </c>
      <c r="Q352" s="7">
        <f>SUMIFS(GQList,GIList,Table_ExternalData_1[[#This Row],[Item_key]],GDList,Table_ExternalData_1[[#Headers],[12]])</f>
        <v>0</v>
      </c>
      <c r="R352" s="7">
        <f>SUMIFS(GQList,GIList,Table_ExternalData_1[[#This Row],[Item_key]],GDList,Table_ExternalData_1[[#Headers],[13]])</f>
        <v>0</v>
      </c>
      <c r="S352" s="7">
        <f>SUMIFS(GQList,GIList,Table_ExternalData_1[[#This Row],[Item_key]],GDList,Table_ExternalData_1[[#Headers],[14]])</f>
        <v>0</v>
      </c>
      <c r="T352" s="7">
        <f>SUMIFS(GQList,GIList,Table_ExternalData_1[[#This Row],[Item_key]],GDList,Table_ExternalData_1[[#Headers],[15]])</f>
        <v>0</v>
      </c>
      <c r="U352" s="7">
        <f>SUMIFS(GQList,GIList,Table_ExternalData_1[[#This Row],[Item_key]],GDList,Table_ExternalData_1[[#Headers],[16]])</f>
        <v>0</v>
      </c>
      <c r="V352" s="7">
        <f>SUMIFS(GQList,GIList,Table_ExternalData_1[[#This Row],[Item_key]],GDList,Table_ExternalData_1[[#Headers],[17]])</f>
        <v>0</v>
      </c>
      <c r="W352" s="7">
        <f>SUMIFS(GQList,GIList,Table_ExternalData_1[[#This Row],[Item_key]],GDList,Table_ExternalData_1[[#Headers],[18]])</f>
        <v>0</v>
      </c>
      <c r="X352" s="7">
        <f>SUMIFS(GQList,GIList,Table_ExternalData_1[[#This Row],[Item_key]],GDList,Table_ExternalData_1[[#Headers],[19]])</f>
        <v>0</v>
      </c>
      <c r="Y352" s="7">
        <f>SUMIFS(GQList,GIList,Table_ExternalData_1[[#This Row],[Item_key]],GDList,Table_ExternalData_1[[#Headers],[20]])</f>
        <v>0</v>
      </c>
      <c r="Z352" s="7">
        <f>SUMIFS(GQList,GIList,Table_ExternalData_1[[#This Row],[Item_key]],GDList,Table_ExternalData_1[[#Headers],[21]])</f>
        <v>0</v>
      </c>
      <c r="AA352" s="7">
        <f>SUMIFS(GQList,GIList,Table_ExternalData_1[[#This Row],[Item_key]],GDList,Table_ExternalData_1[[#Headers],[22]])</f>
        <v>0</v>
      </c>
      <c r="AB352" s="7">
        <f>SUMIFS(GQList,GIList,Table_ExternalData_1[[#This Row],[Item_key]],GDList,Table_ExternalData_1[[#Headers],[23]])</f>
        <v>0</v>
      </c>
      <c r="AC352" s="7">
        <f>SUMIFS(GQList,GIList,Table_ExternalData_1[[#This Row],[Item_key]],GDList,Table_ExternalData_1[[#Headers],[24]])</f>
        <v>0</v>
      </c>
      <c r="AD352" s="7">
        <f>SUMIFS(GQList,GIList,Table_ExternalData_1[[#This Row],[Item_key]],GDList,Table_ExternalData_1[[#Headers],[25]])</f>
        <v>0</v>
      </c>
      <c r="AE352" s="7">
        <f>SUMIFS(GQList,GIList,Table_ExternalData_1[[#This Row],[Item_key]],GDList,Table_ExternalData_1[[#Headers],[26]])</f>
        <v>0</v>
      </c>
      <c r="AF352" s="7">
        <f>SUMIFS(GQList,GIList,Table_ExternalData_1[[#This Row],[Item_key]],GDList,Table_ExternalData_1[[#Headers],[27]])</f>
        <v>0</v>
      </c>
      <c r="AG352" s="7">
        <f>SUMIFS(GQList,GIList,Table_ExternalData_1[[#This Row],[Item_key]],GDList,Table_ExternalData_1[[#Headers],[28]])</f>
        <v>0</v>
      </c>
      <c r="AH352" s="7">
        <f>SUMIFS(GQList,GIList,Table_ExternalData_1[[#This Row],[Item_key]],GDList,Table_ExternalData_1[[#Headers],[29]])</f>
        <v>0</v>
      </c>
      <c r="AI352" s="7">
        <f>SUMIFS(GQList,GIList,Table_ExternalData_1[[#This Row],[Item_key]],GDList,Table_ExternalData_1[[#Headers],[30]])</f>
        <v>0</v>
      </c>
      <c r="AJ352" s="7">
        <f>SUMIFS(GQList,GIList,Table_ExternalData_1[[#This Row],[Item_key]],GDList,Table_ExternalData_1[[#Headers],[31]])</f>
        <v>0</v>
      </c>
      <c r="AK352" s="7">
        <f>SUM(Table_ExternalData_1[[#This Row],[1]:[31]])</f>
        <v>600</v>
      </c>
    </row>
    <row r="353" spans="1:37" hidden="1">
      <c r="A353" s="3" t="s">
        <v>1080</v>
      </c>
      <c r="B353" s="3" t="s">
        <v>103</v>
      </c>
      <c r="C353" s="3" t="s">
        <v>1087</v>
      </c>
      <c r="D353" s="3" t="s">
        <v>1088</v>
      </c>
      <c r="E353" s="6" t="s">
        <v>1662</v>
      </c>
      <c r="F353" s="7">
        <f>SUMIFS(GQList,GIList,Table_ExternalData_1[[#This Row],[Item_key]],GDList,Table_ExternalData_1[[#Headers],[1]])</f>
        <v>0</v>
      </c>
      <c r="G353" s="7">
        <f>SUMIFS(GQList,GIList,Table_ExternalData_1[[#This Row],[Item_key]],GDList,Table_ExternalData_1[[#Headers],[2]])</f>
        <v>0</v>
      </c>
      <c r="H353" s="7">
        <f>SUMIFS(GQList,GIList,Table_ExternalData_1[[#This Row],[Item_key]],GDList,Table_ExternalData_1[[#Headers],[3]])</f>
        <v>0</v>
      </c>
      <c r="I353" s="7">
        <f>SUMIFS(GQList,GIList,Table_ExternalData_1[[#This Row],[Item_key]],GDList,Table_ExternalData_1[[#Headers],[4]])</f>
        <v>2500</v>
      </c>
      <c r="J353" s="7">
        <f>SUMIFS(GQList,GIList,Table_ExternalData_1[[#This Row],[Item_key]],GDList,Table_ExternalData_1[[#Headers],[5]])</f>
        <v>0</v>
      </c>
      <c r="K353" s="7">
        <f>SUMIFS(GQList,GIList,Table_ExternalData_1[[#This Row],[Item_key]],GDList,Table_ExternalData_1[[#Headers],[6]])</f>
        <v>0</v>
      </c>
      <c r="L353" s="7">
        <f>SUMIFS(GQList,GIList,Table_ExternalData_1[[#This Row],[Item_key]],GDList,Table_ExternalData_1[[#Headers],[7]])</f>
        <v>0</v>
      </c>
      <c r="M353" s="7">
        <f>SUMIFS(GQList,GIList,Table_ExternalData_1[[#This Row],[Item_key]],GDList,Table_ExternalData_1[[#Headers],[8]])</f>
        <v>0</v>
      </c>
      <c r="N353" s="7">
        <f>SUMIFS(GQList,GIList,Table_ExternalData_1[[#This Row],[Item_key]],GDList,Table_ExternalData_1[[#Headers],[9]])</f>
        <v>0</v>
      </c>
      <c r="O353" s="7">
        <f>SUMIFS(GQList,GIList,Table_ExternalData_1[[#This Row],[Item_key]],GDList,Table_ExternalData_1[[#Headers],[10]])</f>
        <v>0</v>
      </c>
      <c r="P353" s="7">
        <f>SUMIFS(GQList,GIList,Table_ExternalData_1[[#This Row],[Item_key]],GDList,Table_ExternalData_1[[#Headers],[11]])</f>
        <v>0</v>
      </c>
      <c r="Q353" s="7">
        <f>SUMIFS(GQList,GIList,Table_ExternalData_1[[#This Row],[Item_key]],GDList,Table_ExternalData_1[[#Headers],[12]])</f>
        <v>0</v>
      </c>
      <c r="R353" s="7">
        <f>SUMIFS(GQList,GIList,Table_ExternalData_1[[#This Row],[Item_key]],GDList,Table_ExternalData_1[[#Headers],[13]])</f>
        <v>0</v>
      </c>
      <c r="S353" s="7">
        <f>SUMIFS(GQList,GIList,Table_ExternalData_1[[#This Row],[Item_key]],GDList,Table_ExternalData_1[[#Headers],[14]])</f>
        <v>0</v>
      </c>
      <c r="T353" s="7">
        <f>SUMIFS(GQList,GIList,Table_ExternalData_1[[#This Row],[Item_key]],GDList,Table_ExternalData_1[[#Headers],[15]])</f>
        <v>0</v>
      </c>
      <c r="U353" s="7">
        <f>SUMIFS(GQList,GIList,Table_ExternalData_1[[#This Row],[Item_key]],GDList,Table_ExternalData_1[[#Headers],[16]])</f>
        <v>0</v>
      </c>
      <c r="V353" s="7">
        <f>SUMIFS(GQList,GIList,Table_ExternalData_1[[#This Row],[Item_key]],GDList,Table_ExternalData_1[[#Headers],[17]])</f>
        <v>0</v>
      </c>
      <c r="W353" s="7">
        <f>SUMIFS(GQList,GIList,Table_ExternalData_1[[#This Row],[Item_key]],GDList,Table_ExternalData_1[[#Headers],[18]])</f>
        <v>0</v>
      </c>
      <c r="X353" s="7">
        <f>SUMIFS(GQList,GIList,Table_ExternalData_1[[#This Row],[Item_key]],GDList,Table_ExternalData_1[[#Headers],[19]])</f>
        <v>0</v>
      </c>
      <c r="Y353" s="7">
        <f>SUMIFS(GQList,GIList,Table_ExternalData_1[[#This Row],[Item_key]],GDList,Table_ExternalData_1[[#Headers],[20]])</f>
        <v>0</v>
      </c>
      <c r="Z353" s="7">
        <f>SUMIFS(GQList,GIList,Table_ExternalData_1[[#This Row],[Item_key]],GDList,Table_ExternalData_1[[#Headers],[21]])</f>
        <v>0</v>
      </c>
      <c r="AA353" s="7">
        <f>SUMIFS(GQList,GIList,Table_ExternalData_1[[#This Row],[Item_key]],GDList,Table_ExternalData_1[[#Headers],[22]])</f>
        <v>0</v>
      </c>
      <c r="AB353" s="7">
        <f>SUMIFS(GQList,GIList,Table_ExternalData_1[[#This Row],[Item_key]],GDList,Table_ExternalData_1[[#Headers],[23]])</f>
        <v>0</v>
      </c>
      <c r="AC353" s="7">
        <f>SUMIFS(GQList,GIList,Table_ExternalData_1[[#This Row],[Item_key]],GDList,Table_ExternalData_1[[#Headers],[24]])</f>
        <v>0</v>
      </c>
      <c r="AD353" s="7">
        <f>SUMIFS(GQList,GIList,Table_ExternalData_1[[#This Row],[Item_key]],GDList,Table_ExternalData_1[[#Headers],[25]])</f>
        <v>0</v>
      </c>
      <c r="AE353" s="7">
        <f>SUMIFS(GQList,GIList,Table_ExternalData_1[[#This Row],[Item_key]],GDList,Table_ExternalData_1[[#Headers],[26]])</f>
        <v>0</v>
      </c>
      <c r="AF353" s="7">
        <f>SUMIFS(GQList,GIList,Table_ExternalData_1[[#This Row],[Item_key]],GDList,Table_ExternalData_1[[#Headers],[27]])</f>
        <v>0</v>
      </c>
      <c r="AG353" s="7">
        <f>SUMIFS(GQList,GIList,Table_ExternalData_1[[#This Row],[Item_key]],GDList,Table_ExternalData_1[[#Headers],[28]])</f>
        <v>0</v>
      </c>
      <c r="AH353" s="7">
        <f>SUMIFS(GQList,GIList,Table_ExternalData_1[[#This Row],[Item_key]],GDList,Table_ExternalData_1[[#Headers],[29]])</f>
        <v>0</v>
      </c>
      <c r="AI353" s="7">
        <f>SUMIFS(GQList,GIList,Table_ExternalData_1[[#This Row],[Item_key]],GDList,Table_ExternalData_1[[#Headers],[30]])</f>
        <v>0</v>
      </c>
      <c r="AJ353" s="7">
        <f>SUMIFS(GQList,GIList,Table_ExternalData_1[[#This Row],[Item_key]],GDList,Table_ExternalData_1[[#Headers],[31]])</f>
        <v>0</v>
      </c>
      <c r="AK353" s="7">
        <f>SUM(Table_ExternalData_1[[#This Row],[1]:[31]])</f>
        <v>2500</v>
      </c>
    </row>
    <row r="354" spans="1:37" hidden="1">
      <c r="A354" s="3" t="s">
        <v>1080</v>
      </c>
      <c r="B354" s="3" t="s">
        <v>107</v>
      </c>
      <c r="C354" s="3" t="s">
        <v>1089</v>
      </c>
      <c r="D354" s="3" t="s">
        <v>1090</v>
      </c>
      <c r="E354" s="6" t="s">
        <v>1662</v>
      </c>
      <c r="F354" s="7">
        <f>SUMIFS(GQList,GIList,Table_ExternalData_1[[#This Row],[Item_key]],GDList,Table_ExternalData_1[[#Headers],[1]])</f>
        <v>0</v>
      </c>
      <c r="G354" s="7">
        <f>SUMIFS(GQList,GIList,Table_ExternalData_1[[#This Row],[Item_key]],GDList,Table_ExternalData_1[[#Headers],[2]])</f>
        <v>0</v>
      </c>
      <c r="H354" s="7">
        <f>SUMIFS(GQList,GIList,Table_ExternalData_1[[#This Row],[Item_key]],GDList,Table_ExternalData_1[[#Headers],[3]])</f>
        <v>0</v>
      </c>
      <c r="I354" s="7">
        <f>SUMIFS(GQList,GIList,Table_ExternalData_1[[#This Row],[Item_key]],GDList,Table_ExternalData_1[[#Headers],[4]])</f>
        <v>23300</v>
      </c>
      <c r="J354" s="7">
        <f>SUMIFS(GQList,GIList,Table_ExternalData_1[[#This Row],[Item_key]],GDList,Table_ExternalData_1[[#Headers],[5]])</f>
        <v>0</v>
      </c>
      <c r="K354" s="7">
        <f>SUMIFS(GQList,GIList,Table_ExternalData_1[[#This Row],[Item_key]],GDList,Table_ExternalData_1[[#Headers],[6]])</f>
        <v>0</v>
      </c>
      <c r="L354" s="7">
        <f>SUMIFS(GQList,GIList,Table_ExternalData_1[[#This Row],[Item_key]],GDList,Table_ExternalData_1[[#Headers],[7]])</f>
        <v>0</v>
      </c>
      <c r="M354" s="7">
        <f>SUMIFS(GQList,GIList,Table_ExternalData_1[[#This Row],[Item_key]],GDList,Table_ExternalData_1[[#Headers],[8]])</f>
        <v>0</v>
      </c>
      <c r="N354" s="7">
        <f>SUMIFS(GQList,GIList,Table_ExternalData_1[[#This Row],[Item_key]],GDList,Table_ExternalData_1[[#Headers],[9]])</f>
        <v>0</v>
      </c>
      <c r="O354" s="7">
        <f>SUMIFS(GQList,GIList,Table_ExternalData_1[[#This Row],[Item_key]],GDList,Table_ExternalData_1[[#Headers],[10]])</f>
        <v>0</v>
      </c>
      <c r="P354" s="7">
        <f>SUMIFS(GQList,GIList,Table_ExternalData_1[[#This Row],[Item_key]],GDList,Table_ExternalData_1[[#Headers],[11]])</f>
        <v>0</v>
      </c>
      <c r="Q354" s="7">
        <f>SUMIFS(GQList,GIList,Table_ExternalData_1[[#This Row],[Item_key]],GDList,Table_ExternalData_1[[#Headers],[12]])</f>
        <v>0</v>
      </c>
      <c r="R354" s="7">
        <f>SUMIFS(GQList,GIList,Table_ExternalData_1[[#This Row],[Item_key]],GDList,Table_ExternalData_1[[#Headers],[13]])</f>
        <v>0</v>
      </c>
      <c r="S354" s="7">
        <f>SUMIFS(GQList,GIList,Table_ExternalData_1[[#This Row],[Item_key]],GDList,Table_ExternalData_1[[#Headers],[14]])</f>
        <v>0</v>
      </c>
      <c r="T354" s="7">
        <f>SUMIFS(GQList,GIList,Table_ExternalData_1[[#This Row],[Item_key]],GDList,Table_ExternalData_1[[#Headers],[15]])</f>
        <v>0</v>
      </c>
      <c r="U354" s="7">
        <f>SUMIFS(GQList,GIList,Table_ExternalData_1[[#This Row],[Item_key]],GDList,Table_ExternalData_1[[#Headers],[16]])</f>
        <v>0</v>
      </c>
      <c r="V354" s="7">
        <f>SUMIFS(GQList,GIList,Table_ExternalData_1[[#This Row],[Item_key]],GDList,Table_ExternalData_1[[#Headers],[17]])</f>
        <v>0</v>
      </c>
      <c r="W354" s="7">
        <f>SUMIFS(GQList,GIList,Table_ExternalData_1[[#This Row],[Item_key]],GDList,Table_ExternalData_1[[#Headers],[18]])</f>
        <v>0</v>
      </c>
      <c r="X354" s="7">
        <f>SUMIFS(GQList,GIList,Table_ExternalData_1[[#This Row],[Item_key]],GDList,Table_ExternalData_1[[#Headers],[19]])</f>
        <v>0</v>
      </c>
      <c r="Y354" s="7">
        <f>SUMIFS(GQList,GIList,Table_ExternalData_1[[#This Row],[Item_key]],GDList,Table_ExternalData_1[[#Headers],[20]])</f>
        <v>0</v>
      </c>
      <c r="Z354" s="7">
        <f>SUMIFS(GQList,GIList,Table_ExternalData_1[[#This Row],[Item_key]],GDList,Table_ExternalData_1[[#Headers],[21]])</f>
        <v>0</v>
      </c>
      <c r="AA354" s="7">
        <f>SUMIFS(GQList,GIList,Table_ExternalData_1[[#This Row],[Item_key]],GDList,Table_ExternalData_1[[#Headers],[22]])</f>
        <v>0</v>
      </c>
      <c r="AB354" s="7">
        <f>SUMIFS(GQList,GIList,Table_ExternalData_1[[#This Row],[Item_key]],GDList,Table_ExternalData_1[[#Headers],[23]])</f>
        <v>0</v>
      </c>
      <c r="AC354" s="7">
        <f>SUMIFS(GQList,GIList,Table_ExternalData_1[[#This Row],[Item_key]],GDList,Table_ExternalData_1[[#Headers],[24]])</f>
        <v>0</v>
      </c>
      <c r="AD354" s="7">
        <f>SUMIFS(GQList,GIList,Table_ExternalData_1[[#This Row],[Item_key]],GDList,Table_ExternalData_1[[#Headers],[25]])</f>
        <v>10000</v>
      </c>
      <c r="AE354" s="7">
        <f>SUMIFS(GQList,GIList,Table_ExternalData_1[[#This Row],[Item_key]],GDList,Table_ExternalData_1[[#Headers],[26]])</f>
        <v>0</v>
      </c>
      <c r="AF354" s="7">
        <f>SUMIFS(GQList,GIList,Table_ExternalData_1[[#This Row],[Item_key]],GDList,Table_ExternalData_1[[#Headers],[27]])</f>
        <v>0</v>
      </c>
      <c r="AG354" s="7">
        <f>SUMIFS(GQList,GIList,Table_ExternalData_1[[#This Row],[Item_key]],GDList,Table_ExternalData_1[[#Headers],[28]])</f>
        <v>0</v>
      </c>
      <c r="AH354" s="7">
        <f>SUMIFS(GQList,GIList,Table_ExternalData_1[[#This Row],[Item_key]],GDList,Table_ExternalData_1[[#Headers],[29]])</f>
        <v>0</v>
      </c>
      <c r="AI354" s="7">
        <f>SUMIFS(GQList,GIList,Table_ExternalData_1[[#This Row],[Item_key]],GDList,Table_ExternalData_1[[#Headers],[30]])</f>
        <v>0</v>
      </c>
      <c r="AJ354" s="7">
        <f>SUMIFS(GQList,GIList,Table_ExternalData_1[[#This Row],[Item_key]],GDList,Table_ExternalData_1[[#Headers],[31]])</f>
        <v>0</v>
      </c>
      <c r="AK354" s="7">
        <f>SUM(Table_ExternalData_1[[#This Row],[1]:[31]])</f>
        <v>33300</v>
      </c>
    </row>
    <row r="355" spans="1:37" hidden="1">
      <c r="A355" s="3" t="s">
        <v>1080</v>
      </c>
      <c r="B355" s="3" t="s">
        <v>518</v>
      </c>
      <c r="C355" s="3" t="s">
        <v>1091</v>
      </c>
      <c r="D355" s="3" t="s">
        <v>1092</v>
      </c>
      <c r="E355" s="6" t="s">
        <v>1662</v>
      </c>
      <c r="F355" s="7">
        <f>SUMIFS(GQList,GIList,Table_ExternalData_1[[#This Row],[Item_key]],GDList,Table_ExternalData_1[[#Headers],[1]])</f>
        <v>0</v>
      </c>
      <c r="G355" s="7">
        <f>SUMIFS(GQList,GIList,Table_ExternalData_1[[#This Row],[Item_key]],GDList,Table_ExternalData_1[[#Headers],[2]])</f>
        <v>0</v>
      </c>
      <c r="H355" s="7">
        <f>SUMIFS(GQList,GIList,Table_ExternalData_1[[#This Row],[Item_key]],GDList,Table_ExternalData_1[[#Headers],[3]])</f>
        <v>0</v>
      </c>
      <c r="I355" s="7">
        <f>SUMIFS(GQList,GIList,Table_ExternalData_1[[#This Row],[Item_key]],GDList,Table_ExternalData_1[[#Headers],[4]])</f>
        <v>0</v>
      </c>
      <c r="J355" s="7">
        <f>SUMIFS(GQList,GIList,Table_ExternalData_1[[#This Row],[Item_key]],GDList,Table_ExternalData_1[[#Headers],[5]])</f>
        <v>0</v>
      </c>
      <c r="K355" s="7">
        <f>SUMIFS(GQList,GIList,Table_ExternalData_1[[#This Row],[Item_key]],GDList,Table_ExternalData_1[[#Headers],[6]])</f>
        <v>0</v>
      </c>
      <c r="L355" s="7">
        <f>SUMIFS(GQList,GIList,Table_ExternalData_1[[#This Row],[Item_key]],GDList,Table_ExternalData_1[[#Headers],[7]])</f>
        <v>0</v>
      </c>
      <c r="M355" s="7">
        <f>SUMIFS(GQList,GIList,Table_ExternalData_1[[#This Row],[Item_key]],GDList,Table_ExternalData_1[[#Headers],[8]])</f>
        <v>0</v>
      </c>
      <c r="N355" s="7">
        <f>SUMIFS(GQList,GIList,Table_ExternalData_1[[#This Row],[Item_key]],GDList,Table_ExternalData_1[[#Headers],[9]])</f>
        <v>0</v>
      </c>
      <c r="O355" s="7">
        <f>SUMIFS(GQList,GIList,Table_ExternalData_1[[#This Row],[Item_key]],GDList,Table_ExternalData_1[[#Headers],[10]])</f>
        <v>0</v>
      </c>
      <c r="P355" s="7">
        <f>SUMIFS(GQList,GIList,Table_ExternalData_1[[#This Row],[Item_key]],GDList,Table_ExternalData_1[[#Headers],[11]])</f>
        <v>0</v>
      </c>
      <c r="Q355" s="7">
        <f>SUMIFS(GQList,GIList,Table_ExternalData_1[[#This Row],[Item_key]],GDList,Table_ExternalData_1[[#Headers],[12]])</f>
        <v>0</v>
      </c>
      <c r="R355" s="7">
        <f>SUMIFS(GQList,GIList,Table_ExternalData_1[[#This Row],[Item_key]],GDList,Table_ExternalData_1[[#Headers],[13]])</f>
        <v>0</v>
      </c>
      <c r="S355" s="7">
        <f>SUMIFS(GQList,GIList,Table_ExternalData_1[[#This Row],[Item_key]],GDList,Table_ExternalData_1[[#Headers],[14]])</f>
        <v>0</v>
      </c>
      <c r="T355" s="7">
        <f>SUMIFS(GQList,GIList,Table_ExternalData_1[[#This Row],[Item_key]],GDList,Table_ExternalData_1[[#Headers],[15]])</f>
        <v>0</v>
      </c>
      <c r="U355" s="7">
        <f>SUMIFS(GQList,GIList,Table_ExternalData_1[[#This Row],[Item_key]],GDList,Table_ExternalData_1[[#Headers],[16]])</f>
        <v>0</v>
      </c>
      <c r="V355" s="7">
        <f>SUMIFS(GQList,GIList,Table_ExternalData_1[[#This Row],[Item_key]],GDList,Table_ExternalData_1[[#Headers],[17]])</f>
        <v>0</v>
      </c>
      <c r="W355" s="7">
        <f>SUMIFS(GQList,GIList,Table_ExternalData_1[[#This Row],[Item_key]],GDList,Table_ExternalData_1[[#Headers],[18]])</f>
        <v>0</v>
      </c>
      <c r="X355" s="7">
        <f>SUMIFS(GQList,GIList,Table_ExternalData_1[[#This Row],[Item_key]],GDList,Table_ExternalData_1[[#Headers],[19]])</f>
        <v>0</v>
      </c>
      <c r="Y355" s="7">
        <f>SUMIFS(GQList,GIList,Table_ExternalData_1[[#This Row],[Item_key]],GDList,Table_ExternalData_1[[#Headers],[20]])</f>
        <v>0</v>
      </c>
      <c r="Z355" s="7">
        <f>SUMIFS(GQList,GIList,Table_ExternalData_1[[#This Row],[Item_key]],GDList,Table_ExternalData_1[[#Headers],[21]])</f>
        <v>0</v>
      </c>
      <c r="AA355" s="7">
        <f>SUMIFS(GQList,GIList,Table_ExternalData_1[[#This Row],[Item_key]],GDList,Table_ExternalData_1[[#Headers],[22]])</f>
        <v>0</v>
      </c>
      <c r="AB355" s="7">
        <f>SUMIFS(GQList,GIList,Table_ExternalData_1[[#This Row],[Item_key]],GDList,Table_ExternalData_1[[#Headers],[23]])</f>
        <v>0</v>
      </c>
      <c r="AC355" s="7">
        <f>SUMIFS(GQList,GIList,Table_ExternalData_1[[#This Row],[Item_key]],GDList,Table_ExternalData_1[[#Headers],[24]])</f>
        <v>0</v>
      </c>
      <c r="AD355" s="7">
        <f>SUMIFS(GQList,GIList,Table_ExternalData_1[[#This Row],[Item_key]],GDList,Table_ExternalData_1[[#Headers],[25]])</f>
        <v>600</v>
      </c>
      <c r="AE355" s="7">
        <f>SUMIFS(GQList,GIList,Table_ExternalData_1[[#This Row],[Item_key]],GDList,Table_ExternalData_1[[#Headers],[26]])</f>
        <v>0</v>
      </c>
      <c r="AF355" s="7">
        <f>SUMIFS(GQList,GIList,Table_ExternalData_1[[#This Row],[Item_key]],GDList,Table_ExternalData_1[[#Headers],[27]])</f>
        <v>0</v>
      </c>
      <c r="AG355" s="7">
        <f>SUMIFS(GQList,GIList,Table_ExternalData_1[[#This Row],[Item_key]],GDList,Table_ExternalData_1[[#Headers],[28]])</f>
        <v>0</v>
      </c>
      <c r="AH355" s="7">
        <f>SUMIFS(GQList,GIList,Table_ExternalData_1[[#This Row],[Item_key]],GDList,Table_ExternalData_1[[#Headers],[29]])</f>
        <v>0</v>
      </c>
      <c r="AI355" s="7">
        <f>SUMIFS(GQList,GIList,Table_ExternalData_1[[#This Row],[Item_key]],GDList,Table_ExternalData_1[[#Headers],[30]])</f>
        <v>0</v>
      </c>
      <c r="AJ355" s="7">
        <f>SUMIFS(GQList,GIList,Table_ExternalData_1[[#This Row],[Item_key]],GDList,Table_ExternalData_1[[#Headers],[31]])</f>
        <v>0</v>
      </c>
      <c r="AK355" s="7">
        <f>SUM(Table_ExternalData_1[[#This Row],[1]:[31]])</f>
        <v>600</v>
      </c>
    </row>
    <row r="356" spans="1:37" hidden="1">
      <c r="A356" s="3" t="s">
        <v>1080</v>
      </c>
      <c r="B356" s="3" t="s">
        <v>122</v>
      </c>
      <c r="C356" s="3" t="s">
        <v>1093</v>
      </c>
      <c r="D356" s="3" t="s">
        <v>1094</v>
      </c>
      <c r="E356" s="6" t="s">
        <v>1662</v>
      </c>
      <c r="F356" s="7">
        <f>SUMIFS(GQList,GIList,Table_ExternalData_1[[#This Row],[Item_key]],GDList,Table_ExternalData_1[[#Headers],[1]])</f>
        <v>0</v>
      </c>
      <c r="G356" s="7">
        <f>SUMIFS(GQList,GIList,Table_ExternalData_1[[#This Row],[Item_key]],GDList,Table_ExternalData_1[[#Headers],[2]])</f>
        <v>0</v>
      </c>
      <c r="H356" s="7">
        <f>SUMIFS(GQList,GIList,Table_ExternalData_1[[#This Row],[Item_key]],GDList,Table_ExternalData_1[[#Headers],[3]])</f>
        <v>0</v>
      </c>
      <c r="I356" s="7">
        <f>SUMIFS(GQList,GIList,Table_ExternalData_1[[#This Row],[Item_key]],GDList,Table_ExternalData_1[[#Headers],[4]])</f>
        <v>2500</v>
      </c>
      <c r="J356" s="7">
        <f>SUMIFS(GQList,GIList,Table_ExternalData_1[[#This Row],[Item_key]],GDList,Table_ExternalData_1[[#Headers],[5]])</f>
        <v>0</v>
      </c>
      <c r="K356" s="7">
        <f>SUMIFS(GQList,GIList,Table_ExternalData_1[[#This Row],[Item_key]],GDList,Table_ExternalData_1[[#Headers],[6]])</f>
        <v>0</v>
      </c>
      <c r="L356" s="7">
        <f>SUMIFS(GQList,GIList,Table_ExternalData_1[[#This Row],[Item_key]],GDList,Table_ExternalData_1[[#Headers],[7]])</f>
        <v>0</v>
      </c>
      <c r="M356" s="7">
        <f>SUMIFS(GQList,GIList,Table_ExternalData_1[[#This Row],[Item_key]],GDList,Table_ExternalData_1[[#Headers],[8]])</f>
        <v>0</v>
      </c>
      <c r="N356" s="7">
        <f>SUMIFS(GQList,GIList,Table_ExternalData_1[[#This Row],[Item_key]],GDList,Table_ExternalData_1[[#Headers],[9]])</f>
        <v>0</v>
      </c>
      <c r="O356" s="7">
        <f>SUMIFS(GQList,GIList,Table_ExternalData_1[[#This Row],[Item_key]],GDList,Table_ExternalData_1[[#Headers],[10]])</f>
        <v>0</v>
      </c>
      <c r="P356" s="7">
        <f>SUMIFS(GQList,GIList,Table_ExternalData_1[[#This Row],[Item_key]],GDList,Table_ExternalData_1[[#Headers],[11]])</f>
        <v>0</v>
      </c>
      <c r="Q356" s="7">
        <f>SUMIFS(GQList,GIList,Table_ExternalData_1[[#This Row],[Item_key]],GDList,Table_ExternalData_1[[#Headers],[12]])</f>
        <v>0</v>
      </c>
      <c r="R356" s="7">
        <f>SUMIFS(GQList,GIList,Table_ExternalData_1[[#This Row],[Item_key]],GDList,Table_ExternalData_1[[#Headers],[13]])</f>
        <v>0</v>
      </c>
      <c r="S356" s="7">
        <f>SUMIFS(GQList,GIList,Table_ExternalData_1[[#This Row],[Item_key]],GDList,Table_ExternalData_1[[#Headers],[14]])</f>
        <v>0</v>
      </c>
      <c r="T356" s="7">
        <f>SUMIFS(GQList,GIList,Table_ExternalData_1[[#This Row],[Item_key]],GDList,Table_ExternalData_1[[#Headers],[15]])</f>
        <v>0</v>
      </c>
      <c r="U356" s="7">
        <f>SUMIFS(GQList,GIList,Table_ExternalData_1[[#This Row],[Item_key]],GDList,Table_ExternalData_1[[#Headers],[16]])</f>
        <v>0</v>
      </c>
      <c r="V356" s="7">
        <f>SUMIFS(GQList,GIList,Table_ExternalData_1[[#This Row],[Item_key]],GDList,Table_ExternalData_1[[#Headers],[17]])</f>
        <v>0</v>
      </c>
      <c r="W356" s="7">
        <f>SUMIFS(GQList,GIList,Table_ExternalData_1[[#This Row],[Item_key]],GDList,Table_ExternalData_1[[#Headers],[18]])</f>
        <v>0</v>
      </c>
      <c r="X356" s="7">
        <f>SUMIFS(GQList,GIList,Table_ExternalData_1[[#This Row],[Item_key]],GDList,Table_ExternalData_1[[#Headers],[19]])</f>
        <v>0</v>
      </c>
      <c r="Y356" s="7">
        <f>SUMIFS(GQList,GIList,Table_ExternalData_1[[#This Row],[Item_key]],GDList,Table_ExternalData_1[[#Headers],[20]])</f>
        <v>0</v>
      </c>
      <c r="Z356" s="7">
        <f>SUMIFS(GQList,GIList,Table_ExternalData_1[[#This Row],[Item_key]],GDList,Table_ExternalData_1[[#Headers],[21]])</f>
        <v>0</v>
      </c>
      <c r="AA356" s="7">
        <f>SUMIFS(GQList,GIList,Table_ExternalData_1[[#This Row],[Item_key]],GDList,Table_ExternalData_1[[#Headers],[22]])</f>
        <v>0</v>
      </c>
      <c r="AB356" s="7">
        <f>SUMIFS(GQList,GIList,Table_ExternalData_1[[#This Row],[Item_key]],GDList,Table_ExternalData_1[[#Headers],[23]])</f>
        <v>0</v>
      </c>
      <c r="AC356" s="7">
        <f>SUMIFS(GQList,GIList,Table_ExternalData_1[[#This Row],[Item_key]],GDList,Table_ExternalData_1[[#Headers],[24]])</f>
        <v>0</v>
      </c>
      <c r="AD356" s="7">
        <f>SUMIFS(GQList,GIList,Table_ExternalData_1[[#This Row],[Item_key]],GDList,Table_ExternalData_1[[#Headers],[25]])</f>
        <v>0</v>
      </c>
      <c r="AE356" s="7">
        <f>SUMIFS(GQList,GIList,Table_ExternalData_1[[#This Row],[Item_key]],GDList,Table_ExternalData_1[[#Headers],[26]])</f>
        <v>0</v>
      </c>
      <c r="AF356" s="7">
        <f>SUMIFS(GQList,GIList,Table_ExternalData_1[[#This Row],[Item_key]],GDList,Table_ExternalData_1[[#Headers],[27]])</f>
        <v>0</v>
      </c>
      <c r="AG356" s="7">
        <f>SUMIFS(GQList,GIList,Table_ExternalData_1[[#This Row],[Item_key]],GDList,Table_ExternalData_1[[#Headers],[28]])</f>
        <v>0</v>
      </c>
      <c r="AH356" s="7">
        <f>SUMIFS(GQList,GIList,Table_ExternalData_1[[#This Row],[Item_key]],GDList,Table_ExternalData_1[[#Headers],[29]])</f>
        <v>0</v>
      </c>
      <c r="AI356" s="7">
        <f>SUMIFS(GQList,GIList,Table_ExternalData_1[[#This Row],[Item_key]],GDList,Table_ExternalData_1[[#Headers],[30]])</f>
        <v>0</v>
      </c>
      <c r="AJ356" s="7">
        <f>SUMIFS(GQList,GIList,Table_ExternalData_1[[#This Row],[Item_key]],GDList,Table_ExternalData_1[[#Headers],[31]])</f>
        <v>0</v>
      </c>
      <c r="AK356" s="7">
        <f>SUM(Table_ExternalData_1[[#This Row],[1]:[31]])</f>
        <v>2500</v>
      </c>
    </row>
    <row r="357" spans="1:37" hidden="1">
      <c r="A357" s="3" t="s">
        <v>1080</v>
      </c>
      <c r="B357" s="3" t="s">
        <v>599</v>
      </c>
      <c r="C357" s="3" t="s">
        <v>1095</v>
      </c>
      <c r="D357" s="3" t="s">
        <v>1096</v>
      </c>
      <c r="E357" s="6" t="s">
        <v>1662</v>
      </c>
      <c r="F357" s="7">
        <f>SUMIFS(GQList,GIList,Table_ExternalData_1[[#This Row],[Item_key]],GDList,Table_ExternalData_1[[#Headers],[1]])</f>
        <v>0</v>
      </c>
      <c r="G357" s="7">
        <f>SUMIFS(GQList,GIList,Table_ExternalData_1[[#This Row],[Item_key]],GDList,Table_ExternalData_1[[#Headers],[2]])</f>
        <v>0</v>
      </c>
      <c r="H357" s="7">
        <f>SUMIFS(GQList,GIList,Table_ExternalData_1[[#This Row],[Item_key]],GDList,Table_ExternalData_1[[#Headers],[3]])</f>
        <v>0</v>
      </c>
      <c r="I357" s="7">
        <f>SUMIFS(GQList,GIList,Table_ExternalData_1[[#This Row],[Item_key]],GDList,Table_ExternalData_1[[#Headers],[4]])</f>
        <v>0</v>
      </c>
      <c r="J357" s="7">
        <f>SUMIFS(GQList,GIList,Table_ExternalData_1[[#This Row],[Item_key]],GDList,Table_ExternalData_1[[#Headers],[5]])</f>
        <v>0</v>
      </c>
      <c r="K357" s="7">
        <f>SUMIFS(GQList,GIList,Table_ExternalData_1[[#This Row],[Item_key]],GDList,Table_ExternalData_1[[#Headers],[6]])</f>
        <v>0</v>
      </c>
      <c r="L357" s="7">
        <f>SUMIFS(GQList,GIList,Table_ExternalData_1[[#This Row],[Item_key]],GDList,Table_ExternalData_1[[#Headers],[7]])</f>
        <v>0</v>
      </c>
      <c r="M357" s="7">
        <f>SUMIFS(GQList,GIList,Table_ExternalData_1[[#This Row],[Item_key]],GDList,Table_ExternalData_1[[#Headers],[8]])</f>
        <v>0</v>
      </c>
      <c r="N357" s="7">
        <f>SUMIFS(GQList,GIList,Table_ExternalData_1[[#This Row],[Item_key]],GDList,Table_ExternalData_1[[#Headers],[9]])</f>
        <v>0</v>
      </c>
      <c r="O357" s="7">
        <f>SUMIFS(GQList,GIList,Table_ExternalData_1[[#This Row],[Item_key]],GDList,Table_ExternalData_1[[#Headers],[10]])</f>
        <v>0</v>
      </c>
      <c r="P357" s="7">
        <f>SUMIFS(GQList,GIList,Table_ExternalData_1[[#This Row],[Item_key]],GDList,Table_ExternalData_1[[#Headers],[11]])</f>
        <v>0</v>
      </c>
      <c r="Q357" s="7">
        <f>SUMIFS(GQList,GIList,Table_ExternalData_1[[#This Row],[Item_key]],GDList,Table_ExternalData_1[[#Headers],[12]])</f>
        <v>0</v>
      </c>
      <c r="R357" s="7">
        <f>SUMIFS(GQList,GIList,Table_ExternalData_1[[#This Row],[Item_key]],GDList,Table_ExternalData_1[[#Headers],[13]])</f>
        <v>0</v>
      </c>
      <c r="S357" s="7">
        <f>SUMIFS(GQList,GIList,Table_ExternalData_1[[#This Row],[Item_key]],GDList,Table_ExternalData_1[[#Headers],[14]])</f>
        <v>0</v>
      </c>
      <c r="T357" s="7">
        <f>SUMIFS(GQList,GIList,Table_ExternalData_1[[#This Row],[Item_key]],GDList,Table_ExternalData_1[[#Headers],[15]])</f>
        <v>0</v>
      </c>
      <c r="U357" s="7">
        <f>SUMIFS(GQList,GIList,Table_ExternalData_1[[#This Row],[Item_key]],GDList,Table_ExternalData_1[[#Headers],[16]])</f>
        <v>0</v>
      </c>
      <c r="V357" s="7">
        <f>SUMIFS(GQList,GIList,Table_ExternalData_1[[#This Row],[Item_key]],GDList,Table_ExternalData_1[[#Headers],[17]])</f>
        <v>0</v>
      </c>
      <c r="W357" s="7">
        <f>SUMIFS(GQList,GIList,Table_ExternalData_1[[#This Row],[Item_key]],GDList,Table_ExternalData_1[[#Headers],[18]])</f>
        <v>0</v>
      </c>
      <c r="X357" s="7">
        <f>SUMIFS(GQList,GIList,Table_ExternalData_1[[#This Row],[Item_key]],GDList,Table_ExternalData_1[[#Headers],[19]])</f>
        <v>0</v>
      </c>
      <c r="Y357" s="7">
        <f>SUMIFS(GQList,GIList,Table_ExternalData_1[[#This Row],[Item_key]],GDList,Table_ExternalData_1[[#Headers],[20]])</f>
        <v>0</v>
      </c>
      <c r="Z357" s="7">
        <f>SUMIFS(GQList,GIList,Table_ExternalData_1[[#This Row],[Item_key]],GDList,Table_ExternalData_1[[#Headers],[21]])</f>
        <v>0</v>
      </c>
      <c r="AA357" s="7">
        <f>SUMIFS(GQList,GIList,Table_ExternalData_1[[#This Row],[Item_key]],GDList,Table_ExternalData_1[[#Headers],[22]])</f>
        <v>0</v>
      </c>
      <c r="AB357" s="7">
        <f>SUMIFS(GQList,GIList,Table_ExternalData_1[[#This Row],[Item_key]],GDList,Table_ExternalData_1[[#Headers],[23]])</f>
        <v>0</v>
      </c>
      <c r="AC357" s="7">
        <f>SUMIFS(GQList,GIList,Table_ExternalData_1[[#This Row],[Item_key]],GDList,Table_ExternalData_1[[#Headers],[24]])</f>
        <v>0</v>
      </c>
      <c r="AD357" s="7">
        <f>SUMIFS(GQList,GIList,Table_ExternalData_1[[#This Row],[Item_key]],GDList,Table_ExternalData_1[[#Headers],[25]])</f>
        <v>0</v>
      </c>
      <c r="AE357" s="7">
        <f>SUMIFS(GQList,GIList,Table_ExternalData_1[[#This Row],[Item_key]],GDList,Table_ExternalData_1[[#Headers],[26]])</f>
        <v>0</v>
      </c>
      <c r="AF357" s="7">
        <f>SUMIFS(GQList,GIList,Table_ExternalData_1[[#This Row],[Item_key]],GDList,Table_ExternalData_1[[#Headers],[27]])</f>
        <v>0</v>
      </c>
      <c r="AG357" s="7">
        <f>SUMIFS(GQList,GIList,Table_ExternalData_1[[#This Row],[Item_key]],GDList,Table_ExternalData_1[[#Headers],[28]])</f>
        <v>0</v>
      </c>
      <c r="AH357" s="7">
        <f>SUMIFS(GQList,GIList,Table_ExternalData_1[[#This Row],[Item_key]],GDList,Table_ExternalData_1[[#Headers],[29]])</f>
        <v>0</v>
      </c>
      <c r="AI357" s="7">
        <f>SUMIFS(GQList,GIList,Table_ExternalData_1[[#This Row],[Item_key]],GDList,Table_ExternalData_1[[#Headers],[30]])</f>
        <v>0</v>
      </c>
      <c r="AJ357" s="7">
        <f>SUMIFS(GQList,GIList,Table_ExternalData_1[[#This Row],[Item_key]],GDList,Table_ExternalData_1[[#Headers],[31]])</f>
        <v>1100</v>
      </c>
      <c r="AK357" s="7">
        <f>SUM(Table_ExternalData_1[[#This Row],[1]:[31]])</f>
        <v>1100</v>
      </c>
    </row>
    <row r="358" spans="1:37" hidden="1">
      <c r="A358" s="3" t="s">
        <v>1080</v>
      </c>
      <c r="B358" s="3" t="s">
        <v>538</v>
      </c>
      <c r="C358" s="3" t="s">
        <v>1097</v>
      </c>
      <c r="D358" s="3" t="s">
        <v>1098</v>
      </c>
      <c r="E358" s="6" t="s">
        <v>1662</v>
      </c>
      <c r="F358" s="7">
        <f>SUMIFS(GQList,GIList,Table_ExternalData_1[[#This Row],[Item_key]],GDList,Table_ExternalData_1[[#Headers],[1]])</f>
        <v>0</v>
      </c>
      <c r="G358" s="7">
        <f>SUMIFS(GQList,GIList,Table_ExternalData_1[[#This Row],[Item_key]],GDList,Table_ExternalData_1[[#Headers],[2]])</f>
        <v>0</v>
      </c>
      <c r="H358" s="7">
        <f>SUMIFS(GQList,GIList,Table_ExternalData_1[[#This Row],[Item_key]],GDList,Table_ExternalData_1[[#Headers],[3]])</f>
        <v>0</v>
      </c>
      <c r="I358" s="7">
        <f>SUMIFS(GQList,GIList,Table_ExternalData_1[[#This Row],[Item_key]],GDList,Table_ExternalData_1[[#Headers],[4]])</f>
        <v>0</v>
      </c>
      <c r="J358" s="7">
        <f>SUMIFS(GQList,GIList,Table_ExternalData_1[[#This Row],[Item_key]],GDList,Table_ExternalData_1[[#Headers],[5]])</f>
        <v>0</v>
      </c>
      <c r="K358" s="7">
        <f>SUMIFS(GQList,GIList,Table_ExternalData_1[[#This Row],[Item_key]],GDList,Table_ExternalData_1[[#Headers],[6]])</f>
        <v>0</v>
      </c>
      <c r="L358" s="7">
        <f>SUMIFS(GQList,GIList,Table_ExternalData_1[[#This Row],[Item_key]],GDList,Table_ExternalData_1[[#Headers],[7]])</f>
        <v>0</v>
      </c>
      <c r="M358" s="7">
        <f>SUMIFS(GQList,GIList,Table_ExternalData_1[[#This Row],[Item_key]],GDList,Table_ExternalData_1[[#Headers],[8]])</f>
        <v>0</v>
      </c>
      <c r="N358" s="7">
        <f>SUMIFS(GQList,GIList,Table_ExternalData_1[[#This Row],[Item_key]],GDList,Table_ExternalData_1[[#Headers],[9]])</f>
        <v>0</v>
      </c>
      <c r="O358" s="7">
        <f>SUMIFS(GQList,GIList,Table_ExternalData_1[[#This Row],[Item_key]],GDList,Table_ExternalData_1[[#Headers],[10]])</f>
        <v>0</v>
      </c>
      <c r="P358" s="7">
        <f>SUMIFS(GQList,GIList,Table_ExternalData_1[[#This Row],[Item_key]],GDList,Table_ExternalData_1[[#Headers],[11]])</f>
        <v>0</v>
      </c>
      <c r="Q358" s="7">
        <f>SUMIFS(GQList,GIList,Table_ExternalData_1[[#This Row],[Item_key]],GDList,Table_ExternalData_1[[#Headers],[12]])</f>
        <v>0</v>
      </c>
      <c r="R358" s="7">
        <f>SUMIFS(GQList,GIList,Table_ExternalData_1[[#This Row],[Item_key]],GDList,Table_ExternalData_1[[#Headers],[13]])</f>
        <v>0</v>
      </c>
      <c r="S358" s="7">
        <f>SUMIFS(GQList,GIList,Table_ExternalData_1[[#This Row],[Item_key]],GDList,Table_ExternalData_1[[#Headers],[14]])</f>
        <v>0</v>
      </c>
      <c r="T358" s="7">
        <f>SUMIFS(GQList,GIList,Table_ExternalData_1[[#This Row],[Item_key]],GDList,Table_ExternalData_1[[#Headers],[15]])</f>
        <v>0</v>
      </c>
      <c r="U358" s="7">
        <f>SUMIFS(GQList,GIList,Table_ExternalData_1[[#This Row],[Item_key]],GDList,Table_ExternalData_1[[#Headers],[16]])</f>
        <v>0</v>
      </c>
      <c r="V358" s="7">
        <f>SUMIFS(GQList,GIList,Table_ExternalData_1[[#This Row],[Item_key]],GDList,Table_ExternalData_1[[#Headers],[17]])</f>
        <v>0</v>
      </c>
      <c r="W358" s="7">
        <f>SUMIFS(GQList,GIList,Table_ExternalData_1[[#This Row],[Item_key]],GDList,Table_ExternalData_1[[#Headers],[18]])</f>
        <v>0</v>
      </c>
      <c r="X358" s="7">
        <f>SUMIFS(GQList,GIList,Table_ExternalData_1[[#This Row],[Item_key]],GDList,Table_ExternalData_1[[#Headers],[19]])</f>
        <v>0</v>
      </c>
      <c r="Y358" s="7">
        <f>SUMIFS(GQList,GIList,Table_ExternalData_1[[#This Row],[Item_key]],GDList,Table_ExternalData_1[[#Headers],[20]])</f>
        <v>0</v>
      </c>
      <c r="Z358" s="7">
        <f>SUMIFS(GQList,GIList,Table_ExternalData_1[[#This Row],[Item_key]],GDList,Table_ExternalData_1[[#Headers],[21]])</f>
        <v>0</v>
      </c>
      <c r="AA358" s="7">
        <f>SUMIFS(GQList,GIList,Table_ExternalData_1[[#This Row],[Item_key]],GDList,Table_ExternalData_1[[#Headers],[22]])</f>
        <v>0</v>
      </c>
      <c r="AB358" s="7">
        <f>SUMIFS(GQList,GIList,Table_ExternalData_1[[#This Row],[Item_key]],GDList,Table_ExternalData_1[[#Headers],[23]])</f>
        <v>0</v>
      </c>
      <c r="AC358" s="7">
        <f>SUMIFS(GQList,GIList,Table_ExternalData_1[[#This Row],[Item_key]],GDList,Table_ExternalData_1[[#Headers],[24]])</f>
        <v>0</v>
      </c>
      <c r="AD358" s="7">
        <f>SUMIFS(GQList,GIList,Table_ExternalData_1[[#This Row],[Item_key]],GDList,Table_ExternalData_1[[#Headers],[25]])</f>
        <v>1100</v>
      </c>
      <c r="AE358" s="7">
        <f>SUMIFS(GQList,GIList,Table_ExternalData_1[[#This Row],[Item_key]],GDList,Table_ExternalData_1[[#Headers],[26]])</f>
        <v>0</v>
      </c>
      <c r="AF358" s="7">
        <f>SUMIFS(GQList,GIList,Table_ExternalData_1[[#This Row],[Item_key]],GDList,Table_ExternalData_1[[#Headers],[27]])</f>
        <v>0</v>
      </c>
      <c r="AG358" s="7">
        <f>SUMIFS(GQList,GIList,Table_ExternalData_1[[#This Row],[Item_key]],GDList,Table_ExternalData_1[[#Headers],[28]])</f>
        <v>0</v>
      </c>
      <c r="AH358" s="7">
        <f>SUMIFS(GQList,GIList,Table_ExternalData_1[[#This Row],[Item_key]],GDList,Table_ExternalData_1[[#Headers],[29]])</f>
        <v>0</v>
      </c>
      <c r="AI358" s="7">
        <f>SUMIFS(GQList,GIList,Table_ExternalData_1[[#This Row],[Item_key]],GDList,Table_ExternalData_1[[#Headers],[30]])</f>
        <v>0</v>
      </c>
      <c r="AJ358" s="7">
        <f>SUMIFS(GQList,GIList,Table_ExternalData_1[[#This Row],[Item_key]],GDList,Table_ExternalData_1[[#Headers],[31]])</f>
        <v>0</v>
      </c>
      <c r="AK358" s="7">
        <f>SUM(Table_ExternalData_1[[#This Row],[1]:[31]])</f>
        <v>1100</v>
      </c>
    </row>
    <row r="359" spans="1:37" hidden="1">
      <c r="A359" s="3" t="s">
        <v>1080</v>
      </c>
      <c r="B359" s="3" t="s">
        <v>539</v>
      </c>
      <c r="C359" s="3" t="s">
        <v>1099</v>
      </c>
      <c r="D359" s="3" t="s">
        <v>1100</v>
      </c>
      <c r="E359" s="6" t="s">
        <v>1662</v>
      </c>
      <c r="F359" s="7">
        <f>SUMIFS(GQList,GIList,Table_ExternalData_1[[#This Row],[Item_key]],GDList,Table_ExternalData_1[[#Headers],[1]])</f>
        <v>0</v>
      </c>
      <c r="G359" s="7">
        <f>SUMIFS(GQList,GIList,Table_ExternalData_1[[#This Row],[Item_key]],GDList,Table_ExternalData_1[[#Headers],[2]])</f>
        <v>0</v>
      </c>
      <c r="H359" s="7">
        <f>SUMIFS(GQList,GIList,Table_ExternalData_1[[#This Row],[Item_key]],GDList,Table_ExternalData_1[[#Headers],[3]])</f>
        <v>0</v>
      </c>
      <c r="I359" s="7">
        <f>SUMIFS(GQList,GIList,Table_ExternalData_1[[#This Row],[Item_key]],GDList,Table_ExternalData_1[[#Headers],[4]])</f>
        <v>0</v>
      </c>
      <c r="J359" s="7">
        <f>SUMIFS(GQList,GIList,Table_ExternalData_1[[#This Row],[Item_key]],GDList,Table_ExternalData_1[[#Headers],[5]])</f>
        <v>0</v>
      </c>
      <c r="K359" s="7">
        <f>SUMIFS(GQList,GIList,Table_ExternalData_1[[#This Row],[Item_key]],GDList,Table_ExternalData_1[[#Headers],[6]])</f>
        <v>0</v>
      </c>
      <c r="L359" s="7">
        <f>SUMIFS(GQList,GIList,Table_ExternalData_1[[#This Row],[Item_key]],GDList,Table_ExternalData_1[[#Headers],[7]])</f>
        <v>0</v>
      </c>
      <c r="M359" s="7">
        <f>SUMIFS(GQList,GIList,Table_ExternalData_1[[#This Row],[Item_key]],GDList,Table_ExternalData_1[[#Headers],[8]])</f>
        <v>0</v>
      </c>
      <c r="N359" s="7">
        <f>SUMIFS(GQList,GIList,Table_ExternalData_1[[#This Row],[Item_key]],GDList,Table_ExternalData_1[[#Headers],[9]])</f>
        <v>0</v>
      </c>
      <c r="O359" s="7">
        <f>SUMIFS(GQList,GIList,Table_ExternalData_1[[#This Row],[Item_key]],GDList,Table_ExternalData_1[[#Headers],[10]])</f>
        <v>0</v>
      </c>
      <c r="P359" s="7">
        <f>SUMIFS(GQList,GIList,Table_ExternalData_1[[#This Row],[Item_key]],GDList,Table_ExternalData_1[[#Headers],[11]])</f>
        <v>0</v>
      </c>
      <c r="Q359" s="7">
        <f>SUMIFS(GQList,GIList,Table_ExternalData_1[[#This Row],[Item_key]],GDList,Table_ExternalData_1[[#Headers],[12]])</f>
        <v>0</v>
      </c>
      <c r="R359" s="7">
        <f>SUMIFS(GQList,GIList,Table_ExternalData_1[[#This Row],[Item_key]],GDList,Table_ExternalData_1[[#Headers],[13]])</f>
        <v>0</v>
      </c>
      <c r="S359" s="7">
        <f>SUMIFS(GQList,GIList,Table_ExternalData_1[[#This Row],[Item_key]],GDList,Table_ExternalData_1[[#Headers],[14]])</f>
        <v>0</v>
      </c>
      <c r="T359" s="7">
        <f>SUMIFS(GQList,GIList,Table_ExternalData_1[[#This Row],[Item_key]],GDList,Table_ExternalData_1[[#Headers],[15]])</f>
        <v>0</v>
      </c>
      <c r="U359" s="7">
        <f>SUMIFS(GQList,GIList,Table_ExternalData_1[[#This Row],[Item_key]],GDList,Table_ExternalData_1[[#Headers],[16]])</f>
        <v>0</v>
      </c>
      <c r="V359" s="7">
        <f>SUMIFS(GQList,GIList,Table_ExternalData_1[[#This Row],[Item_key]],GDList,Table_ExternalData_1[[#Headers],[17]])</f>
        <v>0</v>
      </c>
      <c r="W359" s="7">
        <f>SUMIFS(GQList,GIList,Table_ExternalData_1[[#This Row],[Item_key]],GDList,Table_ExternalData_1[[#Headers],[18]])</f>
        <v>0</v>
      </c>
      <c r="X359" s="7">
        <f>SUMIFS(GQList,GIList,Table_ExternalData_1[[#This Row],[Item_key]],GDList,Table_ExternalData_1[[#Headers],[19]])</f>
        <v>0</v>
      </c>
      <c r="Y359" s="7">
        <f>SUMIFS(GQList,GIList,Table_ExternalData_1[[#This Row],[Item_key]],GDList,Table_ExternalData_1[[#Headers],[20]])</f>
        <v>0</v>
      </c>
      <c r="Z359" s="7">
        <f>SUMIFS(GQList,GIList,Table_ExternalData_1[[#This Row],[Item_key]],GDList,Table_ExternalData_1[[#Headers],[21]])</f>
        <v>0</v>
      </c>
      <c r="AA359" s="7">
        <f>SUMIFS(GQList,GIList,Table_ExternalData_1[[#This Row],[Item_key]],GDList,Table_ExternalData_1[[#Headers],[22]])</f>
        <v>0</v>
      </c>
      <c r="AB359" s="7">
        <f>SUMIFS(GQList,GIList,Table_ExternalData_1[[#This Row],[Item_key]],GDList,Table_ExternalData_1[[#Headers],[23]])</f>
        <v>0</v>
      </c>
      <c r="AC359" s="7">
        <f>SUMIFS(GQList,GIList,Table_ExternalData_1[[#This Row],[Item_key]],GDList,Table_ExternalData_1[[#Headers],[24]])</f>
        <v>0</v>
      </c>
      <c r="AD359" s="7">
        <f>SUMIFS(GQList,GIList,Table_ExternalData_1[[#This Row],[Item_key]],GDList,Table_ExternalData_1[[#Headers],[25]])</f>
        <v>1100</v>
      </c>
      <c r="AE359" s="7">
        <f>SUMIFS(GQList,GIList,Table_ExternalData_1[[#This Row],[Item_key]],GDList,Table_ExternalData_1[[#Headers],[26]])</f>
        <v>0</v>
      </c>
      <c r="AF359" s="7">
        <f>SUMIFS(GQList,GIList,Table_ExternalData_1[[#This Row],[Item_key]],GDList,Table_ExternalData_1[[#Headers],[27]])</f>
        <v>0</v>
      </c>
      <c r="AG359" s="7">
        <f>SUMIFS(GQList,GIList,Table_ExternalData_1[[#This Row],[Item_key]],GDList,Table_ExternalData_1[[#Headers],[28]])</f>
        <v>0</v>
      </c>
      <c r="AH359" s="7">
        <f>SUMIFS(GQList,GIList,Table_ExternalData_1[[#This Row],[Item_key]],GDList,Table_ExternalData_1[[#Headers],[29]])</f>
        <v>0</v>
      </c>
      <c r="AI359" s="7">
        <f>SUMIFS(GQList,GIList,Table_ExternalData_1[[#This Row],[Item_key]],GDList,Table_ExternalData_1[[#Headers],[30]])</f>
        <v>0</v>
      </c>
      <c r="AJ359" s="7">
        <f>SUMIFS(GQList,GIList,Table_ExternalData_1[[#This Row],[Item_key]],GDList,Table_ExternalData_1[[#Headers],[31]])</f>
        <v>0</v>
      </c>
      <c r="AK359" s="7">
        <f>SUM(Table_ExternalData_1[[#This Row],[1]:[31]])</f>
        <v>1100</v>
      </c>
    </row>
    <row r="360" spans="1:37" ht="24" hidden="1">
      <c r="A360" s="3" t="s">
        <v>1101</v>
      </c>
      <c r="B360" s="3" t="s">
        <v>443</v>
      </c>
      <c r="C360" s="3" t="s">
        <v>1102</v>
      </c>
      <c r="D360" s="3" t="s">
        <v>1100</v>
      </c>
      <c r="E360" s="6" t="s">
        <v>1662</v>
      </c>
      <c r="F360" s="7">
        <f>SUMIFS(GQList,GIList,Table_ExternalData_1[[#This Row],[Item_key]],GDList,Table_ExternalData_1[[#Headers],[1]])</f>
        <v>0</v>
      </c>
      <c r="G360" s="7">
        <f>SUMIFS(GQList,GIList,Table_ExternalData_1[[#This Row],[Item_key]],GDList,Table_ExternalData_1[[#Headers],[2]])</f>
        <v>0</v>
      </c>
      <c r="H360" s="7">
        <f>SUMIFS(GQList,GIList,Table_ExternalData_1[[#This Row],[Item_key]],GDList,Table_ExternalData_1[[#Headers],[3]])</f>
        <v>0</v>
      </c>
      <c r="I360" s="7">
        <f>SUMIFS(GQList,GIList,Table_ExternalData_1[[#This Row],[Item_key]],GDList,Table_ExternalData_1[[#Headers],[4]])</f>
        <v>0</v>
      </c>
      <c r="J360" s="7">
        <f>SUMIFS(GQList,GIList,Table_ExternalData_1[[#This Row],[Item_key]],GDList,Table_ExternalData_1[[#Headers],[5]])</f>
        <v>0</v>
      </c>
      <c r="K360" s="7">
        <f>SUMIFS(GQList,GIList,Table_ExternalData_1[[#This Row],[Item_key]],GDList,Table_ExternalData_1[[#Headers],[6]])</f>
        <v>0</v>
      </c>
      <c r="L360" s="7">
        <f>SUMIFS(GQList,GIList,Table_ExternalData_1[[#This Row],[Item_key]],GDList,Table_ExternalData_1[[#Headers],[7]])</f>
        <v>0</v>
      </c>
      <c r="M360" s="7">
        <f>SUMIFS(GQList,GIList,Table_ExternalData_1[[#This Row],[Item_key]],GDList,Table_ExternalData_1[[#Headers],[8]])</f>
        <v>0</v>
      </c>
      <c r="N360" s="7">
        <f>SUMIFS(GQList,GIList,Table_ExternalData_1[[#This Row],[Item_key]],GDList,Table_ExternalData_1[[#Headers],[9]])</f>
        <v>0</v>
      </c>
      <c r="O360" s="7">
        <f>SUMIFS(GQList,GIList,Table_ExternalData_1[[#This Row],[Item_key]],GDList,Table_ExternalData_1[[#Headers],[10]])</f>
        <v>0</v>
      </c>
      <c r="P360" s="7">
        <f>SUMIFS(GQList,GIList,Table_ExternalData_1[[#This Row],[Item_key]],GDList,Table_ExternalData_1[[#Headers],[11]])</f>
        <v>0</v>
      </c>
      <c r="Q360" s="7">
        <f>SUMIFS(GQList,GIList,Table_ExternalData_1[[#This Row],[Item_key]],GDList,Table_ExternalData_1[[#Headers],[12]])</f>
        <v>0</v>
      </c>
      <c r="R360" s="7">
        <f>SUMIFS(GQList,GIList,Table_ExternalData_1[[#This Row],[Item_key]],GDList,Table_ExternalData_1[[#Headers],[13]])</f>
        <v>0</v>
      </c>
      <c r="S360" s="7">
        <f>SUMIFS(GQList,GIList,Table_ExternalData_1[[#This Row],[Item_key]],GDList,Table_ExternalData_1[[#Headers],[14]])</f>
        <v>0</v>
      </c>
      <c r="T360" s="7">
        <f>SUMIFS(GQList,GIList,Table_ExternalData_1[[#This Row],[Item_key]],GDList,Table_ExternalData_1[[#Headers],[15]])</f>
        <v>0</v>
      </c>
      <c r="U360" s="7">
        <f>SUMIFS(GQList,GIList,Table_ExternalData_1[[#This Row],[Item_key]],GDList,Table_ExternalData_1[[#Headers],[16]])</f>
        <v>0</v>
      </c>
      <c r="V360" s="7">
        <f>SUMIFS(GQList,GIList,Table_ExternalData_1[[#This Row],[Item_key]],GDList,Table_ExternalData_1[[#Headers],[17]])</f>
        <v>0</v>
      </c>
      <c r="W360" s="7">
        <f>SUMIFS(GQList,GIList,Table_ExternalData_1[[#This Row],[Item_key]],GDList,Table_ExternalData_1[[#Headers],[18]])</f>
        <v>0</v>
      </c>
      <c r="X360" s="7">
        <f>SUMIFS(GQList,GIList,Table_ExternalData_1[[#This Row],[Item_key]],GDList,Table_ExternalData_1[[#Headers],[19]])</f>
        <v>500</v>
      </c>
      <c r="Y360" s="7">
        <f>SUMIFS(GQList,GIList,Table_ExternalData_1[[#This Row],[Item_key]],GDList,Table_ExternalData_1[[#Headers],[20]])</f>
        <v>0</v>
      </c>
      <c r="Z360" s="7">
        <f>SUMIFS(GQList,GIList,Table_ExternalData_1[[#This Row],[Item_key]],GDList,Table_ExternalData_1[[#Headers],[21]])</f>
        <v>0</v>
      </c>
      <c r="AA360" s="7">
        <f>SUMIFS(GQList,GIList,Table_ExternalData_1[[#This Row],[Item_key]],GDList,Table_ExternalData_1[[#Headers],[22]])</f>
        <v>0</v>
      </c>
      <c r="AB360" s="7">
        <f>SUMIFS(GQList,GIList,Table_ExternalData_1[[#This Row],[Item_key]],GDList,Table_ExternalData_1[[#Headers],[23]])</f>
        <v>0</v>
      </c>
      <c r="AC360" s="7">
        <f>SUMIFS(GQList,GIList,Table_ExternalData_1[[#This Row],[Item_key]],GDList,Table_ExternalData_1[[#Headers],[24]])</f>
        <v>0</v>
      </c>
      <c r="AD360" s="7">
        <f>SUMIFS(GQList,GIList,Table_ExternalData_1[[#This Row],[Item_key]],GDList,Table_ExternalData_1[[#Headers],[25]])</f>
        <v>600</v>
      </c>
      <c r="AE360" s="7">
        <f>SUMIFS(GQList,GIList,Table_ExternalData_1[[#This Row],[Item_key]],GDList,Table_ExternalData_1[[#Headers],[26]])</f>
        <v>0</v>
      </c>
      <c r="AF360" s="7">
        <f>SUMIFS(GQList,GIList,Table_ExternalData_1[[#This Row],[Item_key]],GDList,Table_ExternalData_1[[#Headers],[27]])</f>
        <v>0</v>
      </c>
      <c r="AG360" s="7">
        <f>SUMIFS(GQList,GIList,Table_ExternalData_1[[#This Row],[Item_key]],GDList,Table_ExternalData_1[[#Headers],[28]])</f>
        <v>0</v>
      </c>
      <c r="AH360" s="7">
        <f>SUMIFS(GQList,GIList,Table_ExternalData_1[[#This Row],[Item_key]],GDList,Table_ExternalData_1[[#Headers],[29]])</f>
        <v>0</v>
      </c>
      <c r="AI360" s="7">
        <f>SUMIFS(GQList,GIList,Table_ExternalData_1[[#This Row],[Item_key]],GDList,Table_ExternalData_1[[#Headers],[30]])</f>
        <v>0</v>
      </c>
      <c r="AJ360" s="7">
        <f>SUMIFS(GQList,GIList,Table_ExternalData_1[[#This Row],[Item_key]],GDList,Table_ExternalData_1[[#Headers],[31]])</f>
        <v>0</v>
      </c>
      <c r="AK360" s="7">
        <f>SUM(Table_ExternalData_1[[#This Row],[1]:[31]])</f>
        <v>1100</v>
      </c>
    </row>
    <row r="361" spans="1:37" ht="24" hidden="1">
      <c r="A361" s="3" t="s">
        <v>1101</v>
      </c>
      <c r="B361" s="3" t="s">
        <v>448</v>
      </c>
      <c r="C361" s="3" t="s">
        <v>1103</v>
      </c>
      <c r="D361" s="3" t="s">
        <v>1104</v>
      </c>
      <c r="E361" s="6" t="s">
        <v>1662</v>
      </c>
      <c r="F361" s="7">
        <f>SUMIFS(GQList,GIList,Table_ExternalData_1[[#This Row],[Item_key]],GDList,Table_ExternalData_1[[#Headers],[1]])</f>
        <v>0</v>
      </c>
      <c r="G361" s="7">
        <f>SUMIFS(GQList,GIList,Table_ExternalData_1[[#This Row],[Item_key]],GDList,Table_ExternalData_1[[#Headers],[2]])</f>
        <v>0</v>
      </c>
      <c r="H361" s="7">
        <f>SUMIFS(GQList,GIList,Table_ExternalData_1[[#This Row],[Item_key]],GDList,Table_ExternalData_1[[#Headers],[3]])</f>
        <v>0</v>
      </c>
      <c r="I361" s="7">
        <f>SUMIFS(GQList,GIList,Table_ExternalData_1[[#This Row],[Item_key]],GDList,Table_ExternalData_1[[#Headers],[4]])</f>
        <v>0</v>
      </c>
      <c r="J361" s="7">
        <f>SUMIFS(GQList,GIList,Table_ExternalData_1[[#This Row],[Item_key]],GDList,Table_ExternalData_1[[#Headers],[5]])</f>
        <v>0</v>
      </c>
      <c r="K361" s="7">
        <f>SUMIFS(GQList,GIList,Table_ExternalData_1[[#This Row],[Item_key]],GDList,Table_ExternalData_1[[#Headers],[6]])</f>
        <v>0</v>
      </c>
      <c r="L361" s="7">
        <f>SUMIFS(GQList,GIList,Table_ExternalData_1[[#This Row],[Item_key]],GDList,Table_ExternalData_1[[#Headers],[7]])</f>
        <v>0</v>
      </c>
      <c r="M361" s="7">
        <f>SUMIFS(GQList,GIList,Table_ExternalData_1[[#This Row],[Item_key]],GDList,Table_ExternalData_1[[#Headers],[8]])</f>
        <v>0</v>
      </c>
      <c r="N361" s="7">
        <f>SUMIFS(GQList,GIList,Table_ExternalData_1[[#This Row],[Item_key]],GDList,Table_ExternalData_1[[#Headers],[9]])</f>
        <v>0</v>
      </c>
      <c r="O361" s="7">
        <f>SUMIFS(GQList,GIList,Table_ExternalData_1[[#This Row],[Item_key]],GDList,Table_ExternalData_1[[#Headers],[10]])</f>
        <v>0</v>
      </c>
      <c r="P361" s="7">
        <f>SUMIFS(GQList,GIList,Table_ExternalData_1[[#This Row],[Item_key]],GDList,Table_ExternalData_1[[#Headers],[11]])</f>
        <v>0</v>
      </c>
      <c r="Q361" s="7">
        <f>SUMIFS(GQList,GIList,Table_ExternalData_1[[#This Row],[Item_key]],GDList,Table_ExternalData_1[[#Headers],[12]])</f>
        <v>0</v>
      </c>
      <c r="R361" s="7">
        <f>SUMIFS(GQList,GIList,Table_ExternalData_1[[#This Row],[Item_key]],GDList,Table_ExternalData_1[[#Headers],[13]])</f>
        <v>0</v>
      </c>
      <c r="S361" s="7">
        <f>SUMIFS(GQList,GIList,Table_ExternalData_1[[#This Row],[Item_key]],GDList,Table_ExternalData_1[[#Headers],[14]])</f>
        <v>0</v>
      </c>
      <c r="T361" s="7">
        <f>SUMIFS(GQList,GIList,Table_ExternalData_1[[#This Row],[Item_key]],GDList,Table_ExternalData_1[[#Headers],[15]])</f>
        <v>0</v>
      </c>
      <c r="U361" s="7">
        <f>SUMIFS(GQList,GIList,Table_ExternalData_1[[#This Row],[Item_key]],GDList,Table_ExternalData_1[[#Headers],[16]])</f>
        <v>0</v>
      </c>
      <c r="V361" s="7">
        <f>SUMIFS(GQList,GIList,Table_ExternalData_1[[#This Row],[Item_key]],GDList,Table_ExternalData_1[[#Headers],[17]])</f>
        <v>0</v>
      </c>
      <c r="W361" s="7">
        <f>SUMIFS(GQList,GIList,Table_ExternalData_1[[#This Row],[Item_key]],GDList,Table_ExternalData_1[[#Headers],[18]])</f>
        <v>0</v>
      </c>
      <c r="X361" s="7">
        <f>SUMIFS(GQList,GIList,Table_ExternalData_1[[#This Row],[Item_key]],GDList,Table_ExternalData_1[[#Headers],[19]])</f>
        <v>500</v>
      </c>
      <c r="Y361" s="7">
        <f>SUMIFS(GQList,GIList,Table_ExternalData_1[[#This Row],[Item_key]],GDList,Table_ExternalData_1[[#Headers],[20]])</f>
        <v>0</v>
      </c>
      <c r="Z361" s="7">
        <f>SUMIFS(GQList,GIList,Table_ExternalData_1[[#This Row],[Item_key]],GDList,Table_ExternalData_1[[#Headers],[21]])</f>
        <v>0</v>
      </c>
      <c r="AA361" s="7">
        <f>SUMIFS(GQList,GIList,Table_ExternalData_1[[#This Row],[Item_key]],GDList,Table_ExternalData_1[[#Headers],[22]])</f>
        <v>0</v>
      </c>
      <c r="AB361" s="7">
        <f>SUMIFS(GQList,GIList,Table_ExternalData_1[[#This Row],[Item_key]],GDList,Table_ExternalData_1[[#Headers],[23]])</f>
        <v>0</v>
      </c>
      <c r="AC361" s="7">
        <f>SUMIFS(GQList,GIList,Table_ExternalData_1[[#This Row],[Item_key]],GDList,Table_ExternalData_1[[#Headers],[24]])</f>
        <v>0</v>
      </c>
      <c r="AD361" s="7">
        <f>SUMIFS(GQList,GIList,Table_ExternalData_1[[#This Row],[Item_key]],GDList,Table_ExternalData_1[[#Headers],[25]])</f>
        <v>600</v>
      </c>
      <c r="AE361" s="7">
        <f>SUMIFS(GQList,GIList,Table_ExternalData_1[[#This Row],[Item_key]],GDList,Table_ExternalData_1[[#Headers],[26]])</f>
        <v>0</v>
      </c>
      <c r="AF361" s="7">
        <f>SUMIFS(GQList,GIList,Table_ExternalData_1[[#This Row],[Item_key]],GDList,Table_ExternalData_1[[#Headers],[27]])</f>
        <v>0</v>
      </c>
      <c r="AG361" s="7">
        <f>SUMIFS(GQList,GIList,Table_ExternalData_1[[#This Row],[Item_key]],GDList,Table_ExternalData_1[[#Headers],[28]])</f>
        <v>0</v>
      </c>
      <c r="AH361" s="7">
        <f>SUMIFS(GQList,GIList,Table_ExternalData_1[[#This Row],[Item_key]],GDList,Table_ExternalData_1[[#Headers],[29]])</f>
        <v>0</v>
      </c>
      <c r="AI361" s="7">
        <f>SUMIFS(GQList,GIList,Table_ExternalData_1[[#This Row],[Item_key]],GDList,Table_ExternalData_1[[#Headers],[30]])</f>
        <v>0</v>
      </c>
      <c r="AJ361" s="7">
        <f>SUMIFS(GQList,GIList,Table_ExternalData_1[[#This Row],[Item_key]],GDList,Table_ExternalData_1[[#Headers],[31]])</f>
        <v>0</v>
      </c>
      <c r="AK361" s="7">
        <f>SUM(Table_ExternalData_1[[#This Row],[1]:[31]])</f>
        <v>1100</v>
      </c>
    </row>
    <row r="362" spans="1:37" hidden="1">
      <c r="A362" s="3" t="s">
        <v>1106</v>
      </c>
      <c r="B362" s="3" t="s">
        <v>457</v>
      </c>
      <c r="C362" s="3" t="s">
        <v>1107</v>
      </c>
      <c r="D362" s="3" t="s">
        <v>1108</v>
      </c>
      <c r="E362" s="6" t="s">
        <v>1662</v>
      </c>
      <c r="F362" s="7">
        <f>SUMIFS(GQList,GIList,Table_ExternalData_1[[#This Row],[Item_key]],GDList,Table_ExternalData_1[[#Headers],[1]])</f>
        <v>0</v>
      </c>
      <c r="G362" s="7">
        <f>SUMIFS(GQList,GIList,Table_ExternalData_1[[#This Row],[Item_key]],GDList,Table_ExternalData_1[[#Headers],[2]])</f>
        <v>0</v>
      </c>
      <c r="H362" s="7">
        <f>SUMIFS(GQList,GIList,Table_ExternalData_1[[#This Row],[Item_key]],GDList,Table_ExternalData_1[[#Headers],[3]])</f>
        <v>0</v>
      </c>
      <c r="I362" s="7">
        <f>SUMIFS(GQList,GIList,Table_ExternalData_1[[#This Row],[Item_key]],GDList,Table_ExternalData_1[[#Headers],[4]])</f>
        <v>0</v>
      </c>
      <c r="J362" s="7">
        <f>SUMIFS(GQList,GIList,Table_ExternalData_1[[#This Row],[Item_key]],GDList,Table_ExternalData_1[[#Headers],[5]])</f>
        <v>0</v>
      </c>
      <c r="K362" s="7">
        <f>SUMIFS(GQList,GIList,Table_ExternalData_1[[#This Row],[Item_key]],GDList,Table_ExternalData_1[[#Headers],[6]])</f>
        <v>0</v>
      </c>
      <c r="L362" s="7">
        <f>SUMIFS(GQList,GIList,Table_ExternalData_1[[#This Row],[Item_key]],GDList,Table_ExternalData_1[[#Headers],[7]])</f>
        <v>0</v>
      </c>
      <c r="M362" s="7">
        <f>SUMIFS(GQList,GIList,Table_ExternalData_1[[#This Row],[Item_key]],GDList,Table_ExternalData_1[[#Headers],[8]])</f>
        <v>0</v>
      </c>
      <c r="N362" s="7">
        <f>SUMIFS(GQList,GIList,Table_ExternalData_1[[#This Row],[Item_key]],GDList,Table_ExternalData_1[[#Headers],[9]])</f>
        <v>0</v>
      </c>
      <c r="O362" s="7">
        <f>SUMIFS(GQList,GIList,Table_ExternalData_1[[#This Row],[Item_key]],GDList,Table_ExternalData_1[[#Headers],[10]])</f>
        <v>0</v>
      </c>
      <c r="P362" s="7">
        <f>SUMIFS(GQList,GIList,Table_ExternalData_1[[#This Row],[Item_key]],GDList,Table_ExternalData_1[[#Headers],[11]])</f>
        <v>0</v>
      </c>
      <c r="Q362" s="7">
        <f>SUMIFS(GQList,GIList,Table_ExternalData_1[[#This Row],[Item_key]],GDList,Table_ExternalData_1[[#Headers],[12]])</f>
        <v>0</v>
      </c>
      <c r="R362" s="7">
        <f>SUMIFS(GQList,GIList,Table_ExternalData_1[[#This Row],[Item_key]],GDList,Table_ExternalData_1[[#Headers],[13]])</f>
        <v>0</v>
      </c>
      <c r="S362" s="7">
        <f>SUMIFS(GQList,GIList,Table_ExternalData_1[[#This Row],[Item_key]],GDList,Table_ExternalData_1[[#Headers],[14]])</f>
        <v>0</v>
      </c>
      <c r="T362" s="7">
        <f>SUMIFS(GQList,GIList,Table_ExternalData_1[[#This Row],[Item_key]],GDList,Table_ExternalData_1[[#Headers],[15]])</f>
        <v>0</v>
      </c>
      <c r="U362" s="7">
        <f>SUMIFS(GQList,GIList,Table_ExternalData_1[[#This Row],[Item_key]],GDList,Table_ExternalData_1[[#Headers],[16]])</f>
        <v>0</v>
      </c>
      <c r="V362" s="7">
        <f>SUMIFS(GQList,GIList,Table_ExternalData_1[[#This Row],[Item_key]],GDList,Table_ExternalData_1[[#Headers],[17]])</f>
        <v>0</v>
      </c>
      <c r="W362" s="7">
        <f>SUMIFS(GQList,GIList,Table_ExternalData_1[[#This Row],[Item_key]],GDList,Table_ExternalData_1[[#Headers],[18]])</f>
        <v>0</v>
      </c>
      <c r="X362" s="7">
        <f>SUMIFS(GQList,GIList,Table_ExternalData_1[[#This Row],[Item_key]],GDList,Table_ExternalData_1[[#Headers],[19]])</f>
        <v>2000</v>
      </c>
      <c r="Y362" s="7">
        <f>SUMIFS(GQList,GIList,Table_ExternalData_1[[#This Row],[Item_key]],GDList,Table_ExternalData_1[[#Headers],[20]])</f>
        <v>0</v>
      </c>
      <c r="Z362" s="7">
        <f>SUMIFS(GQList,GIList,Table_ExternalData_1[[#This Row],[Item_key]],GDList,Table_ExternalData_1[[#Headers],[21]])</f>
        <v>0</v>
      </c>
      <c r="AA362" s="7">
        <f>SUMIFS(GQList,GIList,Table_ExternalData_1[[#This Row],[Item_key]],GDList,Table_ExternalData_1[[#Headers],[22]])</f>
        <v>0</v>
      </c>
      <c r="AB362" s="7">
        <f>SUMIFS(GQList,GIList,Table_ExternalData_1[[#This Row],[Item_key]],GDList,Table_ExternalData_1[[#Headers],[23]])</f>
        <v>0</v>
      </c>
      <c r="AC362" s="7">
        <f>SUMIFS(GQList,GIList,Table_ExternalData_1[[#This Row],[Item_key]],GDList,Table_ExternalData_1[[#Headers],[24]])</f>
        <v>0</v>
      </c>
      <c r="AD362" s="7">
        <f>SUMIFS(GQList,GIList,Table_ExternalData_1[[#This Row],[Item_key]],GDList,Table_ExternalData_1[[#Headers],[25]])</f>
        <v>0</v>
      </c>
      <c r="AE362" s="7">
        <f>SUMIFS(GQList,GIList,Table_ExternalData_1[[#This Row],[Item_key]],GDList,Table_ExternalData_1[[#Headers],[26]])</f>
        <v>2000</v>
      </c>
      <c r="AF362" s="7">
        <f>SUMIFS(GQList,GIList,Table_ExternalData_1[[#This Row],[Item_key]],GDList,Table_ExternalData_1[[#Headers],[27]])</f>
        <v>0</v>
      </c>
      <c r="AG362" s="7">
        <f>SUMIFS(GQList,GIList,Table_ExternalData_1[[#This Row],[Item_key]],GDList,Table_ExternalData_1[[#Headers],[28]])</f>
        <v>0</v>
      </c>
      <c r="AH362" s="7">
        <f>SUMIFS(GQList,GIList,Table_ExternalData_1[[#This Row],[Item_key]],GDList,Table_ExternalData_1[[#Headers],[29]])</f>
        <v>0</v>
      </c>
      <c r="AI362" s="7">
        <f>SUMIFS(GQList,GIList,Table_ExternalData_1[[#This Row],[Item_key]],GDList,Table_ExternalData_1[[#Headers],[30]])</f>
        <v>0</v>
      </c>
      <c r="AJ362" s="7">
        <f>SUMIFS(GQList,GIList,Table_ExternalData_1[[#This Row],[Item_key]],GDList,Table_ExternalData_1[[#Headers],[31]])</f>
        <v>0</v>
      </c>
      <c r="AK362" s="7">
        <f>SUM(Table_ExternalData_1[[#This Row],[1]:[31]])</f>
        <v>4000</v>
      </c>
    </row>
    <row r="363" spans="1:37" hidden="1">
      <c r="A363" s="3" t="s">
        <v>1106</v>
      </c>
      <c r="B363" s="3" t="s">
        <v>192</v>
      </c>
      <c r="C363" s="3" t="s">
        <v>1109</v>
      </c>
      <c r="D363" s="3" t="s">
        <v>1110</v>
      </c>
      <c r="E363" s="6" t="s">
        <v>1662</v>
      </c>
      <c r="F363" s="7">
        <f>SUMIFS(GQList,GIList,Table_ExternalData_1[[#This Row],[Item_key]],GDList,Table_ExternalData_1[[#Headers],[1]])</f>
        <v>0</v>
      </c>
      <c r="G363" s="7">
        <f>SUMIFS(GQList,GIList,Table_ExternalData_1[[#This Row],[Item_key]],GDList,Table_ExternalData_1[[#Headers],[2]])</f>
        <v>0</v>
      </c>
      <c r="H363" s="7">
        <f>SUMIFS(GQList,GIList,Table_ExternalData_1[[#This Row],[Item_key]],GDList,Table_ExternalData_1[[#Headers],[3]])</f>
        <v>0</v>
      </c>
      <c r="I363" s="7">
        <f>SUMIFS(GQList,GIList,Table_ExternalData_1[[#This Row],[Item_key]],GDList,Table_ExternalData_1[[#Headers],[4]])</f>
        <v>0</v>
      </c>
      <c r="J363" s="7">
        <f>SUMIFS(GQList,GIList,Table_ExternalData_1[[#This Row],[Item_key]],GDList,Table_ExternalData_1[[#Headers],[5]])</f>
        <v>1000</v>
      </c>
      <c r="K363" s="7">
        <f>SUMIFS(GQList,GIList,Table_ExternalData_1[[#This Row],[Item_key]],GDList,Table_ExternalData_1[[#Headers],[6]])</f>
        <v>0</v>
      </c>
      <c r="L363" s="7">
        <f>SUMIFS(GQList,GIList,Table_ExternalData_1[[#This Row],[Item_key]],GDList,Table_ExternalData_1[[#Headers],[7]])</f>
        <v>0</v>
      </c>
      <c r="M363" s="7">
        <f>SUMIFS(GQList,GIList,Table_ExternalData_1[[#This Row],[Item_key]],GDList,Table_ExternalData_1[[#Headers],[8]])</f>
        <v>0</v>
      </c>
      <c r="N363" s="7">
        <f>SUMIFS(GQList,GIList,Table_ExternalData_1[[#This Row],[Item_key]],GDList,Table_ExternalData_1[[#Headers],[9]])</f>
        <v>0</v>
      </c>
      <c r="O363" s="7">
        <f>SUMIFS(GQList,GIList,Table_ExternalData_1[[#This Row],[Item_key]],GDList,Table_ExternalData_1[[#Headers],[10]])</f>
        <v>0</v>
      </c>
      <c r="P363" s="7">
        <f>SUMIFS(GQList,GIList,Table_ExternalData_1[[#This Row],[Item_key]],GDList,Table_ExternalData_1[[#Headers],[11]])</f>
        <v>0</v>
      </c>
      <c r="Q363" s="7">
        <f>SUMIFS(GQList,GIList,Table_ExternalData_1[[#This Row],[Item_key]],GDList,Table_ExternalData_1[[#Headers],[12]])</f>
        <v>0</v>
      </c>
      <c r="R363" s="7">
        <f>SUMIFS(GQList,GIList,Table_ExternalData_1[[#This Row],[Item_key]],GDList,Table_ExternalData_1[[#Headers],[13]])</f>
        <v>0</v>
      </c>
      <c r="S363" s="7">
        <f>SUMIFS(GQList,GIList,Table_ExternalData_1[[#This Row],[Item_key]],GDList,Table_ExternalData_1[[#Headers],[14]])</f>
        <v>0</v>
      </c>
      <c r="T363" s="7">
        <f>SUMIFS(GQList,GIList,Table_ExternalData_1[[#This Row],[Item_key]],GDList,Table_ExternalData_1[[#Headers],[15]])</f>
        <v>0</v>
      </c>
      <c r="U363" s="7">
        <f>SUMIFS(GQList,GIList,Table_ExternalData_1[[#This Row],[Item_key]],GDList,Table_ExternalData_1[[#Headers],[16]])</f>
        <v>0</v>
      </c>
      <c r="V363" s="7">
        <f>SUMIFS(GQList,GIList,Table_ExternalData_1[[#This Row],[Item_key]],GDList,Table_ExternalData_1[[#Headers],[17]])</f>
        <v>0</v>
      </c>
      <c r="W363" s="7">
        <f>SUMIFS(GQList,GIList,Table_ExternalData_1[[#This Row],[Item_key]],GDList,Table_ExternalData_1[[#Headers],[18]])</f>
        <v>0</v>
      </c>
      <c r="X363" s="7">
        <f>SUMIFS(GQList,GIList,Table_ExternalData_1[[#This Row],[Item_key]],GDList,Table_ExternalData_1[[#Headers],[19]])</f>
        <v>3060</v>
      </c>
      <c r="Y363" s="7">
        <f>SUMIFS(GQList,GIList,Table_ExternalData_1[[#This Row],[Item_key]],GDList,Table_ExternalData_1[[#Headers],[20]])</f>
        <v>0</v>
      </c>
      <c r="Z363" s="7">
        <f>SUMIFS(GQList,GIList,Table_ExternalData_1[[#This Row],[Item_key]],GDList,Table_ExternalData_1[[#Headers],[21]])</f>
        <v>0</v>
      </c>
      <c r="AA363" s="7">
        <f>SUMIFS(GQList,GIList,Table_ExternalData_1[[#This Row],[Item_key]],GDList,Table_ExternalData_1[[#Headers],[22]])</f>
        <v>0</v>
      </c>
      <c r="AB363" s="7">
        <f>SUMIFS(GQList,GIList,Table_ExternalData_1[[#This Row],[Item_key]],GDList,Table_ExternalData_1[[#Headers],[23]])</f>
        <v>0</v>
      </c>
      <c r="AC363" s="7">
        <f>SUMIFS(GQList,GIList,Table_ExternalData_1[[#This Row],[Item_key]],GDList,Table_ExternalData_1[[#Headers],[24]])</f>
        <v>0</v>
      </c>
      <c r="AD363" s="7">
        <f>SUMIFS(GQList,GIList,Table_ExternalData_1[[#This Row],[Item_key]],GDList,Table_ExternalData_1[[#Headers],[25]])</f>
        <v>0</v>
      </c>
      <c r="AE363" s="7">
        <f>SUMIFS(GQList,GIList,Table_ExternalData_1[[#This Row],[Item_key]],GDList,Table_ExternalData_1[[#Headers],[26]])</f>
        <v>0</v>
      </c>
      <c r="AF363" s="7">
        <f>SUMIFS(GQList,GIList,Table_ExternalData_1[[#This Row],[Item_key]],GDList,Table_ExternalData_1[[#Headers],[27]])</f>
        <v>0</v>
      </c>
      <c r="AG363" s="7">
        <f>SUMIFS(GQList,GIList,Table_ExternalData_1[[#This Row],[Item_key]],GDList,Table_ExternalData_1[[#Headers],[28]])</f>
        <v>0</v>
      </c>
      <c r="AH363" s="7">
        <f>SUMIFS(GQList,GIList,Table_ExternalData_1[[#This Row],[Item_key]],GDList,Table_ExternalData_1[[#Headers],[29]])</f>
        <v>0</v>
      </c>
      <c r="AI363" s="7">
        <f>SUMIFS(GQList,GIList,Table_ExternalData_1[[#This Row],[Item_key]],GDList,Table_ExternalData_1[[#Headers],[30]])</f>
        <v>0</v>
      </c>
      <c r="AJ363" s="7">
        <f>SUMIFS(GQList,GIList,Table_ExternalData_1[[#This Row],[Item_key]],GDList,Table_ExternalData_1[[#Headers],[31]])</f>
        <v>0</v>
      </c>
      <c r="AK363" s="7">
        <f>SUM(Table_ExternalData_1[[#This Row],[1]:[31]])</f>
        <v>4060</v>
      </c>
    </row>
    <row r="364" spans="1:37" hidden="1">
      <c r="A364" s="3" t="s">
        <v>1111</v>
      </c>
      <c r="B364" s="3" t="s">
        <v>337</v>
      </c>
      <c r="C364" s="3" t="s">
        <v>1112</v>
      </c>
      <c r="D364" s="3" t="s">
        <v>1113</v>
      </c>
      <c r="E364" s="6" t="s">
        <v>1662</v>
      </c>
      <c r="F364" s="7">
        <f>SUMIFS(GQList,GIList,Table_ExternalData_1[[#This Row],[Item_key]],GDList,Table_ExternalData_1[[#Headers],[1]])</f>
        <v>0</v>
      </c>
      <c r="G364" s="7">
        <f>SUMIFS(GQList,GIList,Table_ExternalData_1[[#This Row],[Item_key]],GDList,Table_ExternalData_1[[#Headers],[2]])</f>
        <v>0</v>
      </c>
      <c r="H364" s="7">
        <f>SUMIFS(GQList,GIList,Table_ExternalData_1[[#This Row],[Item_key]],GDList,Table_ExternalData_1[[#Headers],[3]])</f>
        <v>0</v>
      </c>
      <c r="I364" s="7">
        <f>SUMIFS(GQList,GIList,Table_ExternalData_1[[#This Row],[Item_key]],GDList,Table_ExternalData_1[[#Headers],[4]])</f>
        <v>0</v>
      </c>
      <c r="J364" s="7">
        <f>SUMIFS(GQList,GIList,Table_ExternalData_1[[#This Row],[Item_key]],GDList,Table_ExternalData_1[[#Headers],[5]])</f>
        <v>0</v>
      </c>
      <c r="K364" s="7">
        <f>SUMIFS(GQList,GIList,Table_ExternalData_1[[#This Row],[Item_key]],GDList,Table_ExternalData_1[[#Headers],[6]])</f>
        <v>0</v>
      </c>
      <c r="L364" s="7">
        <f>SUMIFS(GQList,GIList,Table_ExternalData_1[[#This Row],[Item_key]],GDList,Table_ExternalData_1[[#Headers],[7]])</f>
        <v>0</v>
      </c>
      <c r="M364" s="7">
        <f>SUMIFS(GQList,GIList,Table_ExternalData_1[[#This Row],[Item_key]],GDList,Table_ExternalData_1[[#Headers],[8]])</f>
        <v>0</v>
      </c>
      <c r="N364" s="7">
        <f>SUMIFS(GQList,GIList,Table_ExternalData_1[[#This Row],[Item_key]],GDList,Table_ExternalData_1[[#Headers],[9]])</f>
        <v>0</v>
      </c>
      <c r="O364" s="7">
        <f>SUMIFS(GQList,GIList,Table_ExternalData_1[[#This Row],[Item_key]],GDList,Table_ExternalData_1[[#Headers],[10]])</f>
        <v>0</v>
      </c>
      <c r="P364" s="7">
        <f>SUMIFS(GQList,GIList,Table_ExternalData_1[[#This Row],[Item_key]],GDList,Table_ExternalData_1[[#Headers],[11]])</f>
        <v>0</v>
      </c>
      <c r="Q364" s="7">
        <f>SUMIFS(GQList,GIList,Table_ExternalData_1[[#This Row],[Item_key]],GDList,Table_ExternalData_1[[#Headers],[12]])</f>
        <v>0</v>
      </c>
      <c r="R364" s="7">
        <f>SUMIFS(GQList,GIList,Table_ExternalData_1[[#This Row],[Item_key]],GDList,Table_ExternalData_1[[#Headers],[13]])</f>
        <v>0</v>
      </c>
      <c r="S364" s="7">
        <f>SUMIFS(GQList,GIList,Table_ExternalData_1[[#This Row],[Item_key]],GDList,Table_ExternalData_1[[#Headers],[14]])</f>
        <v>553</v>
      </c>
      <c r="T364" s="7">
        <f>SUMIFS(GQList,GIList,Table_ExternalData_1[[#This Row],[Item_key]],GDList,Table_ExternalData_1[[#Headers],[15]])</f>
        <v>0</v>
      </c>
      <c r="U364" s="7">
        <f>SUMIFS(GQList,GIList,Table_ExternalData_1[[#This Row],[Item_key]],GDList,Table_ExternalData_1[[#Headers],[16]])</f>
        <v>0</v>
      </c>
      <c r="V364" s="7">
        <f>SUMIFS(GQList,GIList,Table_ExternalData_1[[#This Row],[Item_key]],GDList,Table_ExternalData_1[[#Headers],[17]])</f>
        <v>0</v>
      </c>
      <c r="W364" s="7">
        <f>SUMIFS(GQList,GIList,Table_ExternalData_1[[#This Row],[Item_key]],GDList,Table_ExternalData_1[[#Headers],[18]])</f>
        <v>0</v>
      </c>
      <c r="X364" s="7">
        <f>SUMIFS(GQList,GIList,Table_ExternalData_1[[#This Row],[Item_key]],GDList,Table_ExternalData_1[[#Headers],[19]])</f>
        <v>0</v>
      </c>
      <c r="Y364" s="7">
        <f>SUMIFS(GQList,GIList,Table_ExternalData_1[[#This Row],[Item_key]],GDList,Table_ExternalData_1[[#Headers],[20]])</f>
        <v>0</v>
      </c>
      <c r="Z364" s="7">
        <f>SUMIFS(GQList,GIList,Table_ExternalData_1[[#This Row],[Item_key]],GDList,Table_ExternalData_1[[#Headers],[21]])</f>
        <v>0</v>
      </c>
      <c r="AA364" s="7">
        <f>SUMIFS(GQList,GIList,Table_ExternalData_1[[#This Row],[Item_key]],GDList,Table_ExternalData_1[[#Headers],[22]])</f>
        <v>0</v>
      </c>
      <c r="AB364" s="7">
        <f>SUMIFS(GQList,GIList,Table_ExternalData_1[[#This Row],[Item_key]],GDList,Table_ExternalData_1[[#Headers],[23]])</f>
        <v>0</v>
      </c>
      <c r="AC364" s="7">
        <f>SUMIFS(GQList,GIList,Table_ExternalData_1[[#This Row],[Item_key]],GDList,Table_ExternalData_1[[#Headers],[24]])</f>
        <v>0</v>
      </c>
      <c r="AD364" s="7">
        <f>SUMIFS(GQList,GIList,Table_ExternalData_1[[#This Row],[Item_key]],GDList,Table_ExternalData_1[[#Headers],[25]])</f>
        <v>0</v>
      </c>
      <c r="AE364" s="7">
        <f>SUMIFS(GQList,GIList,Table_ExternalData_1[[#This Row],[Item_key]],GDList,Table_ExternalData_1[[#Headers],[26]])</f>
        <v>0</v>
      </c>
      <c r="AF364" s="7">
        <f>SUMIFS(GQList,GIList,Table_ExternalData_1[[#This Row],[Item_key]],GDList,Table_ExternalData_1[[#Headers],[27]])</f>
        <v>0</v>
      </c>
      <c r="AG364" s="7">
        <f>SUMIFS(GQList,GIList,Table_ExternalData_1[[#This Row],[Item_key]],GDList,Table_ExternalData_1[[#Headers],[28]])</f>
        <v>0</v>
      </c>
      <c r="AH364" s="7">
        <f>SUMIFS(GQList,GIList,Table_ExternalData_1[[#This Row],[Item_key]],GDList,Table_ExternalData_1[[#Headers],[29]])</f>
        <v>0</v>
      </c>
      <c r="AI364" s="7">
        <f>SUMIFS(GQList,GIList,Table_ExternalData_1[[#This Row],[Item_key]],GDList,Table_ExternalData_1[[#Headers],[30]])</f>
        <v>0</v>
      </c>
      <c r="AJ364" s="7">
        <f>SUMIFS(GQList,GIList,Table_ExternalData_1[[#This Row],[Item_key]],GDList,Table_ExternalData_1[[#Headers],[31]])</f>
        <v>4447</v>
      </c>
      <c r="AK364" s="7">
        <f>SUM(Table_ExternalData_1[[#This Row],[1]:[31]])</f>
        <v>5000</v>
      </c>
    </row>
    <row r="365" spans="1:37" ht="24" hidden="1">
      <c r="A365" s="3" t="s">
        <v>1114</v>
      </c>
      <c r="B365" s="3" t="s">
        <v>331</v>
      </c>
      <c r="C365" s="3" t="s">
        <v>1204</v>
      </c>
      <c r="D365" s="3" t="s">
        <v>1192</v>
      </c>
      <c r="E365" s="6" t="s">
        <v>1662</v>
      </c>
      <c r="F365" s="7">
        <f>SUMIFS(GQList,GIList,Table_ExternalData_1[[#This Row],[Item_key]],GDList,Table_ExternalData_1[[#Headers],[1]])</f>
        <v>0</v>
      </c>
      <c r="G365" s="7">
        <f>SUMIFS(GQList,GIList,Table_ExternalData_1[[#This Row],[Item_key]],GDList,Table_ExternalData_1[[#Headers],[2]])</f>
        <v>0</v>
      </c>
      <c r="H365" s="7">
        <f>SUMIFS(GQList,GIList,Table_ExternalData_1[[#This Row],[Item_key]],GDList,Table_ExternalData_1[[#Headers],[3]])</f>
        <v>0</v>
      </c>
      <c r="I365" s="7">
        <f>SUMIFS(GQList,GIList,Table_ExternalData_1[[#This Row],[Item_key]],GDList,Table_ExternalData_1[[#Headers],[4]])</f>
        <v>0</v>
      </c>
      <c r="J365" s="7">
        <f>SUMIFS(GQList,GIList,Table_ExternalData_1[[#This Row],[Item_key]],GDList,Table_ExternalData_1[[#Headers],[5]])</f>
        <v>0</v>
      </c>
      <c r="K365" s="7">
        <f>SUMIFS(GQList,GIList,Table_ExternalData_1[[#This Row],[Item_key]],GDList,Table_ExternalData_1[[#Headers],[6]])</f>
        <v>0</v>
      </c>
      <c r="L365" s="7">
        <f>SUMIFS(GQList,GIList,Table_ExternalData_1[[#This Row],[Item_key]],GDList,Table_ExternalData_1[[#Headers],[7]])</f>
        <v>0</v>
      </c>
      <c r="M365" s="7">
        <f>SUMIFS(GQList,GIList,Table_ExternalData_1[[#This Row],[Item_key]],GDList,Table_ExternalData_1[[#Headers],[8]])</f>
        <v>0</v>
      </c>
      <c r="N365" s="7">
        <f>SUMIFS(GQList,GIList,Table_ExternalData_1[[#This Row],[Item_key]],GDList,Table_ExternalData_1[[#Headers],[9]])</f>
        <v>0</v>
      </c>
      <c r="O365" s="7">
        <f>SUMIFS(GQList,GIList,Table_ExternalData_1[[#This Row],[Item_key]],GDList,Table_ExternalData_1[[#Headers],[10]])</f>
        <v>0</v>
      </c>
      <c r="P365" s="7">
        <f>SUMIFS(GQList,GIList,Table_ExternalData_1[[#This Row],[Item_key]],GDList,Table_ExternalData_1[[#Headers],[11]])</f>
        <v>0</v>
      </c>
      <c r="Q365" s="7">
        <f>SUMIFS(GQList,GIList,Table_ExternalData_1[[#This Row],[Item_key]],GDList,Table_ExternalData_1[[#Headers],[12]])</f>
        <v>0</v>
      </c>
      <c r="R365" s="7">
        <f>SUMIFS(GQList,GIList,Table_ExternalData_1[[#This Row],[Item_key]],GDList,Table_ExternalData_1[[#Headers],[13]])</f>
        <v>0</v>
      </c>
      <c r="S365" s="7">
        <f>SUMIFS(GQList,GIList,Table_ExternalData_1[[#This Row],[Item_key]],GDList,Table_ExternalData_1[[#Headers],[14]])</f>
        <v>4000</v>
      </c>
      <c r="T365" s="7">
        <f>SUMIFS(GQList,GIList,Table_ExternalData_1[[#This Row],[Item_key]],GDList,Table_ExternalData_1[[#Headers],[15]])</f>
        <v>0</v>
      </c>
      <c r="U365" s="7">
        <f>SUMIFS(GQList,GIList,Table_ExternalData_1[[#This Row],[Item_key]],GDList,Table_ExternalData_1[[#Headers],[16]])</f>
        <v>0</v>
      </c>
      <c r="V365" s="7">
        <f>SUMIFS(GQList,GIList,Table_ExternalData_1[[#This Row],[Item_key]],GDList,Table_ExternalData_1[[#Headers],[17]])</f>
        <v>0</v>
      </c>
      <c r="W365" s="7">
        <f>SUMIFS(GQList,GIList,Table_ExternalData_1[[#This Row],[Item_key]],GDList,Table_ExternalData_1[[#Headers],[18]])</f>
        <v>0</v>
      </c>
      <c r="X365" s="7">
        <f>SUMIFS(GQList,GIList,Table_ExternalData_1[[#This Row],[Item_key]],GDList,Table_ExternalData_1[[#Headers],[19]])</f>
        <v>0</v>
      </c>
      <c r="Y365" s="7">
        <f>SUMIFS(GQList,GIList,Table_ExternalData_1[[#This Row],[Item_key]],GDList,Table_ExternalData_1[[#Headers],[20]])</f>
        <v>0</v>
      </c>
      <c r="Z365" s="7">
        <f>SUMIFS(GQList,GIList,Table_ExternalData_1[[#This Row],[Item_key]],GDList,Table_ExternalData_1[[#Headers],[21]])</f>
        <v>0</v>
      </c>
      <c r="AA365" s="7">
        <f>SUMIFS(GQList,GIList,Table_ExternalData_1[[#This Row],[Item_key]],GDList,Table_ExternalData_1[[#Headers],[22]])</f>
        <v>0</v>
      </c>
      <c r="AB365" s="7">
        <f>SUMIFS(GQList,GIList,Table_ExternalData_1[[#This Row],[Item_key]],GDList,Table_ExternalData_1[[#Headers],[23]])</f>
        <v>0</v>
      </c>
      <c r="AC365" s="7">
        <f>SUMIFS(GQList,GIList,Table_ExternalData_1[[#This Row],[Item_key]],GDList,Table_ExternalData_1[[#Headers],[24]])</f>
        <v>0</v>
      </c>
      <c r="AD365" s="7">
        <f>SUMIFS(GQList,GIList,Table_ExternalData_1[[#This Row],[Item_key]],GDList,Table_ExternalData_1[[#Headers],[25]])</f>
        <v>0</v>
      </c>
      <c r="AE365" s="7">
        <f>SUMIFS(GQList,GIList,Table_ExternalData_1[[#This Row],[Item_key]],GDList,Table_ExternalData_1[[#Headers],[26]])</f>
        <v>0</v>
      </c>
      <c r="AF365" s="7">
        <f>SUMIFS(GQList,GIList,Table_ExternalData_1[[#This Row],[Item_key]],GDList,Table_ExternalData_1[[#Headers],[27]])</f>
        <v>0</v>
      </c>
      <c r="AG365" s="7">
        <f>SUMIFS(GQList,GIList,Table_ExternalData_1[[#This Row],[Item_key]],GDList,Table_ExternalData_1[[#Headers],[28]])</f>
        <v>0</v>
      </c>
      <c r="AH365" s="7">
        <f>SUMIFS(GQList,GIList,Table_ExternalData_1[[#This Row],[Item_key]],GDList,Table_ExternalData_1[[#Headers],[29]])</f>
        <v>0</v>
      </c>
      <c r="AI365" s="7">
        <f>SUMIFS(GQList,GIList,Table_ExternalData_1[[#This Row],[Item_key]],GDList,Table_ExternalData_1[[#Headers],[30]])</f>
        <v>0</v>
      </c>
      <c r="AJ365" s="7">
        <f>SUMIFS(GQList,GIList,Table_ExternalData_1[[#This Row],[Item_key]],GDList,Table_ExternalData_1[[#Headers],[31]])</f>
        <v>0</v>
      </c>
      <c r="AK365" s="7">
        <f>SUM(Table_ExternalData_1[[#This Row],[1]:[31]])</f>
        <v>4000</v>
      </c>
    </row>
    <row r="366" spans="1:37" ht="24" hidden="1">
      <c r="A366" s="3" t="s">
        <v>1114</v>
      </c>
      <c r="B366" s="3" t="s">
        <v>10</v>
      </c>
      <c r="C366" s="3" t="s">
        <v>1115</v>
      </c>
      <c r="D366" s="3" t="s">
        <v>1116</v>
      </c>
      <c r="E366" s="6" t="s">
        <v>1662</v>
      </c>
      <c r="F366" s="7">
        <f>SUMIFS(GQList,GIList,Table_ExternalData_1[[#This Row],[Item_key]],GDList,Table_ExternalData_1[[#Headers],[1]])</f>
        <v>0</v>
      </c>
      <c r="G366" s="7">
        <f>SUMIFS(GQList,GIList,Table_ExternalData_1[[#This Row],[Item_key]],GDList,Table_ExternalData_1[[#Headers],[2]])</f>
        <v>320</v>
      </c>
      <c r="H366" s="7">
        <f>SUMIFS(GQList,GIList,Table_ExternalData_1[[#This Row],[Item_key]],GDList,Table_ExternalData_1[[#Headers],[3]])</f>
        <v>90</v>
      </c>
      <c r="I366" s="7">
        <f>SUMIFS(GQList,GIList,Table_ExternalData_1[[#This Row],[Item_key]],GDList,Table_ExternalData_1[[#Headers],[4]])</f>
        <v>0</v>
      </c>
      <c r="J366" s="7">
        <f>SUMIFS(GQList,GIList,Table_ExternalData_1[[#This Row],[Item_key]],GDList,Table_ExternalData_1[[#Headers],[5]])</f>
        <v>0</v>
      </c>
      <c r="K366" s="7">
        <f>SUMIFS(GQList,GIList,Table_ExternalData_1[[#This Row],[Item_key]],GDList,Table_ExternalData_1[[#Headers],[6]])</f>
        <v>0</v>
      </c>
      <c r="L366" s="7">
        <f>SUMIFS(GQList,GIList,Table_ExternalData_1[[#This Row],[Item_key]],GDList,Table_ExternalData_1[[#Headers],[7]])</f>
        <v>0</v>
      </c>
      <c r="M366" s="7">
        <f>SUMIFS(GQList,GIList,Table_ExternalData_1[[#This Row],[Item_key]],GDList,Table_ExternalData_1[[#Headers],[8]])</f>
        <v>0</v>
      </c>
      <c r="N366" s="7">
        <f>SUMIFS(GQList,GIList,Table_ExternalData_1[[#This Row],[Item_key]],GDList,Table_ExternalData_1[[#Headers],[9]])</f>
        <v>380</v>
      </c>
      <c r="O366" s="7">
        <f>SUMIFS(GQList,GIList,Table_ExternalData_1[[#This Row],[Item_key]],GDList,Table_ExternalData_1[[#Headers],[10]])</f>
        <v>0</v>
      </c>
      <c r="P366" s="7">
        <f>SUMIFS(GQList,GIList,Table_ExternalData_1[[#This Row],[Item_key]],GDList,Table_ExternalData_1[[#Headers],[11]])</f>
        <v>260</v>
      </c>
      <c r="Q366" s="7">
        <f>SUMIFS(GQList,GIList,Table_ExternalData_1[[#This Row],[Item_key]],GDList,Table_ExternalData_1[[#Headers],[12]])</f>
        <v>0</v>
      </c>
      <c r="R366" s="7">
        <f>SUMIFS(GQList,GIList,Table_ExternalData_1[[#This Row],[Item_key]],GDList,Table_ExternalData_1[[#Headers],[13]])</f>
        <v>330</v>
      </c>
      <c r="S366" s="7">
        <f>SUMIFS(GQList,GIList,Table_ExternalData_1[[#This Row],[Item_key]],GDList,Table_ExternalData_1[[#Headers],[14]])</f>
        <v>0</v>
      </c>
      <c r="T366" s="7">
        <f>SUMIFS(GQList,GIList,Table_ExternalData_1[[#This Row],[Item_key]],GDList,Table_ExternalData_1[[#Headers],[15]])</f>
        <v>0</v>
      </c>
      <c r="U366" s="7">
        <f>SUMIFS(GQList,GIList,Table_ExternalData_1[[#This Row],[Item_key]],GDList,Table_ExternalData_1[[#Headers],[16]])</f>
        <v>500</v>
      </c>
      <c r="V366" s="7">
        <f>SUMIFS(GQList,GIList,Table_ExternalData_1[[#This Row],[Item_key]],GDList,Table_ExternalData_1[[#Headers],[17]])</f>
        <v>0</v>
      </c>
      <c r="W366" s="7">
        <f>SUMIFS(GQList,GIList,Table_ExternalData_1[[#This Row],[Item_key]],GDList,Table_ExternalData_1[[#Headers],[18]])</f>
        <v>390</v>
      </c>
      <c r="X366" s="7">
        <f>SUMIFS(GQList,GIList,Table_ExternalData_1[[#This Row],[Item_key]],GDList,Table_ExternalData_1[[#Headers],[19]])</f>
        <v>0</v>
      </c>
      <c r="Y366" s="7">
        <f>SUMIFS(GQList,GIList,Table_ExternalData_1[[#This Row],[Item_key]],GDList,Table_ExternalData_1[[#Headers],[20]])</f>
        <v>190</v>
      </c>
      <c r="Z366" s="7">
        <f>SUMIFS(GQList,GIList,Table_ExternalData_1[[#This Row],[Item_key]],GDList,Table_ExternalData_1[[#Headers],[21]])</f>
        <v>200</v>
      </c>
      <c r="AA366" s="7">
        <f>SUMIFS(GQList,GIList,Table_ExternalData_1[[#This Row],[Item_key]],GDList,Table_ExternalData_1[[#Headers],[22]])</f>
        <v>190</v>
      </c>
      <c r="AB366" s="7">
        <f>SUMIFS(GQList,GIList,Table_ExternalData_1[[#This Row],[Item_key]],GDList,Table_ExternalData_1[[#Headers],[23]])</f>
        <v>0</v>
      </c>
      <c r="AC366" s="7">
        <f>SUMIFS(GQList,GIList,Table_ExternalData_1[[#This Row],[Item_key]],GDList,Table_ExternalData_1[[#Headers],[24]])</f>
        <v>390</v>
      </c>
      <c r="AD366" s="7">
        <f>SUMIFS(GQList,GIList,Table_ExternalData_1[[#This Row],[Item_key]],GDList,Table_ExternalData_1[[#Headers],[25]])</f>
        <v>380</v>
      </c>
      <c r="AE366" s="7">
        <f>SUMIFS(GQList,GIList,Table_ExternalData_1[[#This Row],[Item_key]],GDList,Table_ExternalData_1[[#Headers],[26]])</f>
        <v>290</v>
      </c>
      <c r="AF366" s="7">
        <f>SUMIFS(GQList,GIList,Table_ExternalData_1[[#This Row],[Item_key]],GDList,Table_ExternalData_1[[#Headers],[27]])</f>
        <v>380</v>
      </c>
      <c r="AG366" s="7">
        <f>SUMIFS(GQList,GIList,Table_ExternalData_1[[#This Row],[Item_key]],GDList,Table_ExternalData_1[[#Headers],[28]])</f>
        <v>0</v>
      </c>
      <c r="AH366" s="7">
        <f>SUMIFS(GQList,GIList,Table_ExternalData_1[[#This Row],[Item_key]],GDList,Table_ExternalData_1[[#Headers],[29]])</f>
        <v>0</v>
      </c>
      <c r="AI366" s="7">
        <f>SUMIFS(GQList,GIList,Table_ExternalData_1[[#This Row],[Item_key]],GDList,Table_ExternalData_1[[#Headers],[30]])</f>
        <v>445</v>
      </c>
      <c r="AJ366" s="7">
        <f>SUMIFS(GQList,GIList,Table_ExternalData_1[[#This Row],[Item_key]],GDList,Table_ExternalData_1[[#Headers],[31]])</f>
        <v>480</v>
      </c>
      <c r="AK366" s="7">
        <f>SUM(Table_ExternalData_1[[#This Row],[1]:[31]])</f>
        <v>5215</v>
      </c>
    </row>
    <row r="367" spans="1:37" ht="24" hidden="1">
      <c r="A367" s="3" t="s">
        <v>1114</v>
      </c>
      <c r="B367" s="3" t="s">
        <v>68</v>
      </c>
      <c r="C367" s="3" t="s">
        <v>1117</v>
      </c>
      <c r="D367" s="3" t="s">
        <v>1118</v>
      </c>
      <c r="E367" s="6" t="s">
        <v>1662</v>
      </c>
      <c r="F367" s="7">
        <f>SUMIFS(GQList,GIList,Table_ExternalData_1[[#This Row],[Item_key]],GDList,Table_ExternalData_1[[#Headers],[1]])</f>
        <v>0</v>
      </c>
      <c r="G367" s="7">
        <f>SUMIFS(GQList,GIList,Table_ExternalData_1[[#This Row],[Item_key]],GDList,Table_ExternalData_1[[#Headers],[2]])</f>
        <v>0</v>
      </c>
      <c r="H367" s="7">
        <f>SUMIFS(GQList,GIList,Table_ExternalData_1[[#This Row],[Item_key]],GDList,Table_ExternalData_1[[#Headers],[3]])</f>
        <v>500</v>
      </c>
      <c r="I367" s="7">
        <f>SUMIFS(GQList,GIList,Table_ExternalData_1[[#This Row],[Item_key]],GDList,Table_ExternalData_1[[#Headers],[4]])</f>
        <v>0</v>
      </c>
      <c r="J367" s="7">
        <f>SUMIFS(GQList,GIList,Table_ExternalData_1[[#This Row],[Item_key]],GDList,Table_ExternalData_1[[#Headers],[5]])</f>
        <v>0</v>
      </c>
      <c r="K367" s="7">
        <f>SUMIFS(GQList,GIList,Table_ExternalData_1[[#This Row],[Item_key]],GDList,Table_ExternalData_1[[#Headers],[6]])</f>
        <v>0</v>
      </c>
      <c r="L367" s="7">
        <f>SUMIFS(GQList,GIList,Table_ExternalData_1[[#This Row],[Item_key]],GDList,Table_ExternalData_1[[#Headers],[7]])</f>
        <v>0</v>
      </c>
      <c r="M367" s="7">
        <f>SUMIFS(GQList,GIList,Table_ExternalData_1[[#This Row],[Item_key]],GDList,Table_ExternalData_1[[#Headers],[8]])</f>
        <v>0</v>
      </c>
      <c r="N367" s="7">
        <f>SUMIFS(GQList,GIList,Table_ExternalData_1[[#This Row],[Item_key]],GDList,Table_ExternalData_1[[#Headers],[9]])</f>
        <v>0</v>
      </c>
      <c r="O367" s="7">
        <f>SUMIFS(GQList,GIList,Table_ExternalData_1[[#This Row],[Item_key]],GDList,Table_ExternalData_1[[#Headers],[10]])</f>
        <v>200</v>
      </c>
      <c r="P367" s="7">
        <f>SUMIFS(GQList,GIList,Table_ExternalData_1[[#This Row],[Item_key]],GDList,Table_ExternalData_1[[#Headers],[11]])</f>
        <v>0</v>
      </c>
      <c r="Q367" s="7">
        <f>SUMIFS(GQList,GIList,Table_ExternalData_1[[#This Row],[Item_key]],GDList,Table_ExternalData_1[[#Headers],[12]])</f>
        <v>0</v>
      </c>
      <c r="R367" s="7">
        <f>SUMIFS(GQList,GIList,Table_ExternalData_1[[#This Row],[Item_key]],GDList,Table_ExternalData_1[[#Headers],[13]])</f>
        <v>600</v>
      </c>
      <c r="S367" s="7">
        <f>SUMIFS(GQList,GIList,Table_ExternalData_1[[#This Row],[Item_key]],GDList,Table_ExternalData_1[[#Headers],[14]])</f>
        <v>0</v>
      </c>
      <c r="T367" s="7">
        <f>SUMIFS(GQList,GIList,Table_ExternalData_1[[#This Row],[Item_key]],GDList,Table_ExternalData_1[[#Headers],[15]])</f>
        <v>0</v>
      </c>
      <c r="U367" s="7">
        <f>SUMIFS(GQList,GIList,Table_ExternalData_1[[#This Row],[Item_key]],GDList,Table_ExternalData_1[[#Headers],[16]])</f>
        <v>300</v>
      </c>
      <c r="V367" s="7">
        <f>SUMIFS(GQList,GIList,Table_ExternalData_1[[#This Row],[Item_key]],GDList,Table_ExternalData_1[[#Headers],[17]])</f>
        <v>0</v>
      </c>
      <c r="W367" s="7">
        <f>SUMIFS(GQList,GIList,Table_ExternalData_1[[#This Row],[Item_key]],GDList,Table_ExternalData_1[[#Headers],[18]])</f>
        <v>600</v>
      </c>
      <c r="X367" s="7">
        <f>SUMIFS(GQList,GIList,Table_ExternalData_1[[#This Row],[Item_key]],GDList,Table_ExternalData_1[[#Headers],[19]])</f>
        <v>0</v>
      </c>
      <c r="Y367" s="7">
        <f>SUMIFS(GQList,GIList,Table_ExternalData_1[[#This Row],[Item_key]],GDList,Table_ExternalData_1[[#Headers],[20]])</f>
        <v>500</v>
      </c>
      <c r="Z367" s="7">
        <f>SUMIFS(GQList,GIList,Table_ExternalData_1[[#This Row],[Item_key]],GDList,Table_ExternalData_1[[#Headers],[21]])</f>
        <v>400</v>
      </c>
      <c r="AA367" s="7">
        <f>SUMIFS(GQList,GIList,Table_ExternalData_1[[#This Row],[Item_key]],GDList,Table_ExternalData_1[[#Headers],[22]])</f>
        <v>300</v>
      </c>
      <c r="AB367" s="7">
        <f>SUMIFS(GQList,GIList,Table_ExternalData_1[[#This Row],[Item_key]],GDList,Table_ExternalData_1[[#Headers],[23]])</f>
        <v>0</v>
      </c>
      <c r="AC367" s="7">
        <f>SUMIFS(GQList,GIList,Table_ExternalData_1[[#This Row],[Item_key]],GDList,Table_ExternalData_1[[#Headers],[24]])</f>
        <v>500</v>
      </c>
      <c r="AD367" s="7">
        <f>SUMIFS(GQList,GIList,Table_ExternalData_1[[#This Row],[Item_key]],GDList,Table_ExternalData_1[[#Headers],[25]])</f>
        <v>400</v>
      </c>
      <c r="AE367" s="7">
        <f>SUMIFS(GQList,GIList,Table_ExternalData_1[[#This Row],[Item_key]],GDList,Table_ExternalData_1[[#Headers],[26]])</f>
        <v>500</v>
      </c>
      <c r="AF367" s="7">
        <f>SUMIFS(GQList,GIList,Table_ExternalData_1[[#This Row],[Item_key]],GDList,Table_ExternalData_1[[#Headers],[27]])</f>
        <v>0</v>
      </c>
      <c r="AG367" s="7">
        <f>SUMIFS(GQList,GIList,Table_ExternalData_1[[#This Row],[Item_key]],GDList,Table_ExternalData_1[[#Headers],[28]])</f>
        <v>0</v>
      </c>
      <c r="AH367" s="7">
        <f>SUMIFS(GQList,GIList,Table_ExternalData_1[[#This Row],[Item_key]],GDList,Table_ExternalData_1[[#Headers],[29]])</f>
        <v>0</v>
      </c>
      <c r="AI367" s="7">
        <f>SUMIFS(GQList,GIList,Table_ExternalData_1[[#This Row],[Item_key]],GDList,Table_ExternalData_1[[#Headers],[30]])</f>
        <v>58</v>
      </c>
      <c r="AJ367" s="7">
        <f>SUMIFS(GQList,GIList,Table_ExternalData_1[[#This Row],[Item_key]],GDList,Table_ExternalData_1[[#Headers],[31]])</f>
        <v>1300</v>
      </c>
      <c r="AK367" s="7">
        <f>SUM(Table_ExternalData_1[[#This Row],[1]:[31]])</f>
        <v>6158</v>
      </c>
    </row>
    <row r="368" spans="1:37" ht="24" hidden="1">
      <c r="A368" s="3" t="s">
        <v>1114</v>
      </c>
      <c r="B368" s="3" t="s">
        <v>68</v>
      </c>
      <c r="C368" s="3" t="s">
        <v>1117</v>
      </c>
      <c r="D368" s="3" t="s">
        <v>1118</v>
      </c>
      <c r="E368" s="6" t="s">
        <v>1663</v>
      </c>
      <c r="F368" s="7">
        <f>SUMIFS(GQList,GIList,Table_ExternalData_1[[#This Row],[Item_key]],GDList,Table_ExternalData_1[[#Headers],[1]])</f>
        <v>0</v>
      </c>
      <c r="G368" s="7">
        <f>SUMIFS(GQList,GIList,Table_ExternalData_1[[#This Row],[Item_key]],GDList,Table_ExternalData_1[[#Headers],[2]])</f>
        <v>0</v>
      </c>
      <c r="H368" s="7">
        <f>SUMIFS(GQList,GIList,Table_ExternalData_1[[#This Row],[Item_key]],GDList,Table_ExternalData_1[[#Headers],[3]])</f>
        <v>500</v>
      </c>
      <c r="I368" s="7">
        <f>SUMIFS(GQList,GIList,Table_ExternalData_1[[#This Row],[Item_key]],GDList,Table_ExternalData_1[[#Headers],[4]])</f>
        <v>0</v>
      </c>
      <c r="J368" s="7">
        <f>SUMIFS(GQList,GIList,Table_ExternalData_1[[#This Row],[Item_key]],GDList,Table_ExternalData_1[[#Headers],[5]])</f>
        <v>0</v>
      </c>
      <c r="K368" s="7">
        <f>SUMIFS(GQList,GIList,Table_ExternalData_1[[#This Row],[Item_key]],GDList,Table_ExternalData_1[[#Headers],[6]])</f>
        <v>0</v>
      </c>
      <c r="L368" s="7">
        <f>SUMIFS(GQList,GIList,Table_ExternalData_1[[#This Row],[Item_key]],GDList,Table_ExternalData_1[[#Headers],[7]])</f>
        <v>0</v>
      </c>
      <c r="M368" s="7">
        <f>SUMIFS(GQList,GIList,Table_ExternalData_1[[#This Row],[Item_key]],GDList,Table_ExternalData_1[[#Headers],[8]])</f>
        <v>0</v>
      </c>
      <c r="N368" s="7">
        <f>SUMIFS(GQList,GIList,Table_ExternalData_1[[#This Row],[Item_key]],GDList,Table_ExternalData_1[[#Headers],[9]])</f>
        <v>0</v>
      </c>
      <c r="O368" s="7">
        <f>SUMIFS(GQList,GIList,Table_ExternalData_1[[#This Row],[Item_key]],GDList,Table_ExternalData_1[[#Headers],[10]])</f>
        <v>200</v>
      </c>
      <c r="P368" s="7">
        <f>SUMIFS(GQList,GIList,Table_ExternalData_1[[#This Row],[Item_key]],GDList,Table_ExternalData_1[[#Headers],[11]])</f>
        <v>0</v>
      </c>
      <c r="Q368" s="7">
        <f>SUMIFS(GQList,GIList,Table_ExternalData_1[[#This Row],[Item_key]],GDList,Table_ExternalData_1[[#Headers],[12]])</f>
        <v>0</v>
      </c>
      <c r="R368" s="7">
        <f>SUMIFS(GQList,GIList,Table_ExternalData_1[[#This Row],[Item_key]],GDList,Table_ExternalData_1[[#Headers],[13]])</f>
        <v>600</v>
      </c>
      <c r="S368" s="7">
        <f>SUMIFS(GQList,GIList,Table_ExternalData_1[[#This Row],[Item_key]],GDList,Table_ExternalData_1[[#Headers],[14]])</f>
        <v>0</v>
      </c>
      <c r="T368" s="7">
        <f>SUMIFS(GQList,GIList,Table_ExternalData_1[[#This Row],[Item_key]],GDList,Table_ExternalData_1[[#Headers],[15]])</f>
        <v>0</v>
      </c>
      <c r="U368" s="7">
        <f>SUMIFS(GQList,GIList,Table_ExternalData_1[[#This Row],[Item_key]],GDList,Table_ExternalData_1[[#Headers],[16]])</f>
        <v>300</v>
      </c>
      <c r="V368" s="7">
        <f>SUMIFS(GQList,GIList,Table_ExternalData_1[[#This Row],[Item_key]],GDList,Table_ExternalData_1[[#Headers],[17]])</f>
        <v>0</v>
      </c>
      <c r="W368" s="7">
        <f>SUMIFS(GQList,GIList,Table_ExternalData_1[[#This Row],[Item_key]],GDList,Table_ExternalData_1[[#Headers],[18]])</f>
        <v>600</v>
      </c>
      <c r="X368" s="7">
        <f>SUMIFS(GQList,GIList,Table_ExternalData_1[[#This Row],[Item_key]],GDList,Table_ExternalData_1[[#Headers],[19]])</f>
        <v>0</v>
      </c>
      <c r="Y368" s="7">
        <f>SUMIFS(GQList,GIList,Table_ExternalData_1[[#This Row],[Item_key]],GDList,Table_ExternalData_1[[#Headers],[20]])</f>
        <v>500</v>
      </c>
      <c r="Z368" s="7">
        <f>SUMIFS(GQList,GIList,Table_ExternalData_1[[#This Row],[Item_key]],GDList,Table_ExternalData_1[[#Headers],[21]])</f>
        <v>400</v>
      </c>
      <c r="AA368" s="7">
        <f>SUMIFS(GQList,GIList,Table_ExternalData_1[[#This Row],[Item_key]],GDList,Table_ExternalData_1[[#Headers],[22]])</f>
        <v>300</v>
      </c>
      <c r="AB368" s="7">
        <f>SUMIFS(GQList,GIList,Table_ExternalData_1[[#This Row],[Item_key]],GDList,Table_ExternalData_1[[#Headers],[23]])</f>
        <v>0</v>
      </c>
      <c r="AC368" s="7">
        <f>SUMIFS(GQList,GIList,Table_ExternalData_1[[#This Row],[Item_key]],GDList,Table_ExternalData_1[[#Headers],[24]])</f>
        <v>500</v>
      </c>
      <c r="AD368" s="7">
        <f>SUMIFS(GQList,GIList,Table_ExternalData_1[[#This Row],[Item_key]],GDList,Table_ExternalData_1[[#Headers],[25]])</f>
        <v>400</v>
      </c>
      <c r="AE368" s="7">
        <f>SUMIFS(GQList,GIList,Table_ExternalData_1[[#This Row],[Item_key]],GDList,Table_ExternalData_1[[#Headers],[26]])</f>
        <v>500</v>
      </c>
      <c r="AF368" s="7">
        <f>SUMIFS(GQList,GIList,Table_ExternalData_1[[#This Row],[Item_key]],GDList,Table_ExternalData_1[[#Headers],[27]])</f>
        <v>0</v>
      </c>
      <c r="AG368" s="7">
        <f>SUMIFS(GQList,GIList,Table_ExternalData_1[[#This Row],[Item_key]],GDList,Table_ExternalData_1[[#Headers],[28]])</f>
        <v>0</v>
      </c>
      <c r="AH368" s="7">
        <f>SUMIFS(GQList,GIList,Table_ExternalData_1[[#This Row],[Item_key]],GDList,Table_ExternalData_1[[#Headers],[29]])</f>
        <v>0</v>
      </c>
      <c r="AI368" s="7">
        <f>SUMIFS(GQList,GIList,Table_ExternalData_1[[#This Row],[Item_key]],GDList,Table_ExternalData_1[[#Headers],[30]])</f>
        <v>58</v>
      </c>
      <c r="AJ368" s="7">
        <f>SUMIFS(GQList,GIList,Table_ExternalData_1[[#This Row],[Item_key]],GDList,Table_ExternalData_1[[#Headers],[31]])</f>
        <v>1300</v>
      </c>
      <c r="AK368" s="7">
        <f>SUM(Table_ExternalData_1[[#This Row],[1]:[31]])</f>
        <v>6158</v>
      </c>
    </row>
    <row r="369" spans="1:37" ht="24" hidden="1">
      <c r="A369" s="3" t="s">
        <v>1114</v>
      </c>
      <c r="B369" s="3" t="s">
        <v>69</v>
      </c>
      <c r="C369" s="3" t="s">
        <v>1119</v>
      </c>
      <c r="D369" s="3" t="s">
        <v>1120</v>
      </c>
      <c r="E369" s="6" t="s">
        <v>1662</v>
      </c>
      <c r="F369" s="7">
        <f>SUMIFS(GQList,GIList,Table_ExternalData_1[[#This Row],[Item_key]],GDList,Table_ExternalData_1[[#Headers],[1]])</f>
        <v>0</v>
      </c>
      <c r="G369" s="7">
        <f>SUMIFS(GQList,GIList,Table_ExternalData_1[[#This Row],[Item_key]],GDList,Table_ExternalData_1[[#Headers],[2]])</f>
        <v>0</v>
      </c>
      <c r="H369" s="7">
        <f>SUMIFS(GQList,GIList,Table_ExternalData_1[[#This Row],[Item_key]],GDList,Table_ExternalData_1[[#Headers],[3]])</f>
        <v>500</v>
      </c>
      <c r="I369" s="7">
        <f>SUMIFS(GQList,GIList,Table_ExternalData_1[[#This Row],[Item_key]],GDList,Table_ExternalData_1[[#Headers],[4]])</f>
        <v>0</v>
      </c>
      <c r="J369" s="7">
        <f>SUMIFS(GQList,GIList,Table_ExternalData_1[[#This Row],[Item_key]],GDList,Table_ExternalData_1[[#Headers],[5]])</f>
        <v>0</v>
      </c>
      <c r="K369" s="7">
        <f>SUMIFS(GQList,GIList,Table_ExternalData_1[[#This Row],[Item_key]],GDList,Table_ExternalData_1[[#Headers],[6]])</f>
        <v>0</v>
      </c>
      <c r="L369" s="7">
        <f>SUMIFS(GQList,GIList,Table_ExternalData_1[[#This Row],[Item_key]],GDList,Table_ExternalData_1[[#Headers],[7]])</f>
        <v>0</v>
      </c>
      <c r="M369" s="7">
        <f>SUMIFS(GQList,GIList,Table_ExternalData_1[[#This Row],[Item_key]],GDList,Table_ExternalData_1[[#Headers],[8]])</f>
        <v>0</v>
      </c>
      <c r="N369" s="7">
        <f>SUMIFS(GQList,GIList,Table_ExternalData_1[[#This Row],[Item_key]],GDList,Table_ExternalData_1[[#Headers],[9]])</f>
        <v>0</v>
      </c>
      <c r="O369" s="7">
        <f>SUMIFS(GQList,GIList,Table_ExternalData_1[[#This Row],[Item_key]],GDList,Table_ExternalData_1[[#Headers],[10]])</f>
        <v>200</v>
      </c>
      <c r="P369" s="7">
        <f>SUMIFS(GQList,GIList,Table_ExternalData_1[[#This Row],[Item_key]],GDList,Table_ExternalData_1[[#Headers],[11]])</f>
        <v>0</v>
      </c>
      <c r="Q369" s="7">
        <f>SUMIFS(GQList,GIList,Table_ExternalData_1[[#This Row],[Item_key]],GDList,Table_ExternalData_1[[#Headers],[12]])</f>
        <v>0</v>
      </c>
      <c r="R369" s="7">
        <f>SUMIFS(GQList,GIList,Table_ExternalData_1[[#This Row],[Item_key]],GDList,Table_ExternalData_1[[#Headers],[13]])</f>
        <v>600</v>
      </c>
      <c r="S369" s="7">
        <f>SUMIFS(GQList,GIList,Table_ExternalData_1[[#This Row],[Item_key]],GDList,Table_ExternalData_1[[#Headers],[14]])</f>
        <v>0</v>
      </c>
      <c r="T369" s="7">
        <f>SUMIFS(GQList,GIList,Table_ExternalData_1[[#This Row],[Item_key]],GDList,Table_ExternalData_1[[#Headers],[15]])</f>
        <v>0</v>
      </c>
      <c r="U369" s="7">
        <f>SUMIFS(GQList,GIList,Table_ExternalData_1[[#This Row],[Item_key]],GDList,Table_ExternalData_1[[#Headers],[16]])</f>
        <v>300</v>
      </c>
      <c r="V369" s="7">
        <f>SUMIFS(GQList,GIList,Table_ExternalData_1[[#This Row],[Item_key]],GDList,Table_ExternalData_1[[#Headers],[17]])</f>
        <v>0</v>
      </c>
      <c r="W369" s="7">
        <f>SUMIFS(GQList,GIList,Table_ExternalData_1[[#This Row],[Item_key]],GDList,Table_ExternalData_1[[#Headers],[18]])</f>
        <v>600</v>
      </c>
      <c r="X369" s="7">
        <f>SUMIFS(GQList,GIList,Table_ExternalData_1[[#This Row],[Item_key]],GDList,Table_ExternalData_1[[#Headers],[19]])</f>
        <v>0</v>
      </c>
      <c r="Y369" s="7">
        <f>SUMIFS(GQList,GIList,Table_ExternalData_1[[#This Row],[Item_key]],GDList,Table_ExternalData_1[[#Headers],[20]])</f>
        <v>500</v>
      </c>
      <c r="Z369" s="7">
        <f>SUMIFS(GQList,GIList,Table_ExternalData_1[[#This Row],[Item_key]],GDList,Table_ExternalData_1[[#Headers],[21]])</f>
        <v>400</v>
      </c>
      <c r="AA369" s="7">
        <f>SUMIFS(GQList,GIList,Table_ExternalData_1[[#This Row],[Item_key]],GDList,Table_ExternalData_1[[#Headers],[22]])</f>
        <v>300</v>
      </c>
      <c r="AB369" s="7">
        <f>SUMIFS(GQList,GIList,Table_ExternalData_1[[#This Row],[Item_key]],GDList,Table_ExternalData_1[[#Headers],[23]])</f>
        <v>0</v>
      </c>
      <c r="AC369" s="7">
        <f>SUMIFS(GQList,GIList,Table_ExternalData_1[[#This Row],[Item_key]],GDList,Table_ExternalData_1[[#Headers],[24]])</f>
        <v>500</v>
      </c>
      <c r="AD369" s="7">
        <f>SUMIFS(GQList,GIList,Table_ExternalData_1[[#This Row],[Item_key]],GDList,Table_ExternalData_1[[#Headers],[25]])</f>
        <v>400</v>
      </c>
      <c r="AE369" s="7">
        <f>SUMIFS(GQList,GIList,Table_ExternalData_1[[#This Row],[Item_key]],GDList,Table_ExternalData_1[[#Headers],[26]])</f>
        <v>500</v>
      </c>
      <c r="AF369" s="7">
        <f>SUMIFS(GQList,GIList,Table_ExternalData_1[[#This Row],[Item_key]],GDList,Table_ExternalData_1[[#Headers],[27]])</f>
        <v>0</v>
      </c>
      <c r="AG369" s="7">
        <f>SUMIFS(GQList,GIList,Table_ExternalData_1[[#This Row],[Item_key]],GDList,Table_ExternalData_1[[#Headers],[28]])</f>
        <v>0</v>
      </c>
      <c r="AH369" s="7">
        <f>SUMIFS(GQList,GIList,Table_ExternalData_1[[#This Row],[Item_key]],GDList,Table_ExternalData_1[[#Headers],[29]])</f>
        <v>0</v>
      </c>
      <c r="AI369" s="7">
        <f>SUMIFS(GQList,GIList,Table_ExternalData_1[[#This Row],[Item_key]],GDList,Table_ExternalData_1[[#Headers],[30]])</f>
        <v>58</v>
      </c>
      <c r="AJ369" s="7">
        <f>SUMIFS(GQList,GIList,Table_ExternalData_1[[#This Row],[Item_key]],GDList,Table_ExternalData_1[[#Headers],[31]])</f>
        <v>1256</v>
      </c>
      <c r="AK369" s="7">
        <f>SUM(Table_ExternalData_1[[#This Row],[1]:[31]])</f>
        <v>6114</v>
      </c>
    </row>
    <row r="370" spans="1:37" ht="24" hidden="1">
      <c r="A370" s="3" t="s">
        <v>1114</v>
      </c>
      <c r="B370" s="3" t="s">
        <v>69</v>
      </c>
      <c r="C370" s="3" t="s">
        <v>1119</v>
      </c>
      <c r="D370" s="3" t="s">
        <v>1120</v>
      </c>
      <c r="E370" s="6" t="s">
        <v>1663</v>
      </c>
      <c r="F370" s="7">
        <f>SUMIFS(GQList,GIList,Table_ExternalData_1[[#This Row],[Item_key]],GDList,Table_ExternalData_1[[#Headers],[1]])</f>
        <v>0</v>
      </c>
      <c r="G370" s="7">
        <f>SUMIFS(GQList,GIList,Table_ExternalData_1[[#This Row],[Item_key]],GDList,Table_ExternalData_1[[#Headers],[2]])</f>
        <v>0</v>
      </c>
      <c r="H370" s="7">
        <f>SUMIFS(GQList,GIList,Table_ExternalData_1[[#This Row],[Item_key]],GDList,Table_ExternalData_1[[#Headers],[3]])</f>
        <v>500</v>
      </c>
      <c r="I370" s="7">
        <f>SUMIFS(GQList,GIList,Table_ExternalData_1[[#This Row],[Item_key]],GDList,Table_ExternalData_1[[#Headers],[4]])</f>
        <v>0</v>
      </c>
      <c r="J370" s="7">
        <f>SUMIFS(GQList,GIList,Table_ExternalData_1[[#This Row],[Item_key]],GDList,Table_ExternalData_1[[#Headers],[5]])</f>
        <v>0</v>
      </c>
      <c r="K370" s="7">
        <f>SUMIFS(GQList,GIList,Table_ExternalData_1[[#This Row],[Item_key]],GDList,Table_ExternalData_1[[#Headers],[6]])</f>
        <v>0</v>
      </c>
      <c r="L370" s="7">
        <f>SUMIFS(GQList,GIList,Table_ExternalData_1[[#This Row],[Item_key]],GDList,Table_ExternalData_1[[#Headers],[7]])</f>
        <v>0</v>
      </c>
      <c r="M370" s="7">
        <f>SUMIFS(GQList,GIList,Table_ExternalData_1[[#This Row],[Item_key]],GDList,Table_ExternalData_1[[#Headers],[8]])</f>
        <v>0</v>
      </c>
      <c r="N370" s="7">
        <f>SUMIFS(GQList,GIList,Table_ExternalData_1[[#This Row],[Item_key]],GDList,Table_ExternalData_1[[#Headers],[9]])</f>
        <v>0</v>
      </c>
      <c r="O370" s="7">
        <f>SUMIFS(GQList,GIList,Table_ExternalData_1[[#This Row],[Item_key]],GDList,Table_ExternalData_1[[#Headers],[10]])</f>
        <v>200</v>
      </c>
      <c r="P370" s="7">
        <f>SUMIFS(GQList,GIList,Table_ExternalData_1[[#This Row],[Item_key]],GDList,Table_ExternalData_1[[#Headers],[11]])</f>
        <v>0</v>
      </c>
      <c r="Q370" s="7">
        <f>SUMIFS(GQList,GIList,Table_ExternalData_1[[#This Row],[Item_key]],GDList,Table_ExternalData_1[[#Headers],[12]])</f>
        <v>0</v>
      </c>
      <c r="R370" s="7">
        <f>SUMIFS(GQList,GIList,Table_ExternalData_1[[#This Row],[Item_key]],GDList,Table_ExternalData_1[[#Headers],[13]])</f>
        <v>600</v>
      </c>
      <c r="S370" s="7">
        <f>SUMIFS(GQList,GIList,Table_ExternalData_1[[#This Row],[Item_key]],GDList,Table_ExternalData_1[[#Headers],[14]])</f>
        <v>0</v>
      </c>
      <c r="T370" s="7">
        <f>SUMIFS(GQList,GIList,Table_ExternalData_1[[#This Row],[Item_key]],GDList,Table_ExternalData_1[[#Headers],[15]])</f>
        <v>0</v>
      </c>
      <c r="U370" s="7">
        <f>SUMIFS(GQList,GIList,Table_ExternalData_1[[#This Row],[Item_key]],GDList,Table_ExternalData_1[[#Headers],[16]])</f>
        <v>300</v>
      </c>
      <c r="V370" s="7">
        <f>SUMIFS(GQList,GIList,Table_ExternalData_1[[#This Row],[Item_key]],GDList,Table_ExternalData_1[[#Headers],[17]])</f>
        <v>0</v>
      </c>
      <c r="W370" s="7">
        <f>SUMIFS(GQList,GIList,Table_ExternalData_1[[#This Row],[Item_key]],GDList,Table_ExternalData_1[[#Headers],[18]])</f>
        <v>600</v>
      </c>
      <c r="X370" s="7">
        <f>SUMIFS(GQList,GIList,Table_ExternalData_1[[#This Row],[Item_key]],GDList,Table_ExternalData_1[[#Headers],[19]])</f>
        <v>0</v>
      </c>
      <c r="Y370" s="7">
        <f>SUMIFS(GQList,GIList,Table_ExternalData_1[[#This Row],[Item_key]],GDList,Table_ExternalData_1[[#Headers],[20]])</f>
        <v>500</v>
      </c>
      <c r="Z370" s="7">
        <f>SUMIFS(GQList,GIList,Table_ExternalData_1[[#This Row],[Item_key]],GDList,Table_ExternalData_1[[#Headers],[21]])</f>
        <v>400</v>
      </c>
      <c r="AA370" s="7">
        <f>SUMIFS(GQList,GIList,Table_ExternalData_1[[#This Row],[Item_key]],GDList,Table_ExternalData_1[[#Headers],[22]])</f>
        <v>300</v>
      </c>
      <c r="AB370" s="7">
        <f>SUMIFS(GQList,GIList,Table_ExternalData_1[[#This Row],[Item_key]],GDList,Table_ExternalData_1[[#Headers],[23]])</f>
        <v>0</v>
      </c>
      <c r="AC370" s="7">
        <f>SUMIFS(GQList,GIList,Table_ExternalData_1[[#This Row],[Item_key]],GDList,Table_ExternalData_1[[#Headers],[24]])</f>
        <v>500</v>
      </c>
      <c r="AD370" s="7">
        <f>SUMIFS(GQList,GIList,Table_ExternalData_1[[#This Row],[Item_key]],GDList,Table_ExternalData_1[[#Headers],[25]])</f>
        <v>400</v>
      </c>
      <c r="AE370" s="7">
        <f>SUMIFS(GQList,GIList,Table_ExternalData_1[[#This Row],[Item_key]],GDList,Table_ExternalData_1[[#Headers],[26]])</f>
        <v>500</v>
      </c>
      <c r="AF370" s="7">
        <f>SUMIFS(GQList,GIList,Table_ExternalData_1[[#This Row],[Item_key]],GDList,Table_ExternalData_1[[#Headers],[27]])</f>
        <v>0</v>
      </c>
      <c r="AG370" s="7">
        <f>SUMIFS(GQList,GIList,Table_ExternalData_1[[#This Row],[Item_key]],GDList,Table_ExternalData_1[[#Headers],[28]])</f>
        <v>0</v>
      </c>
      <c r="AH370" s="7">
        <f>SUMIFS(GQList,GIList,Table_ExternalData_1[[#This Row],[Item_key]],GDList,Table_ExternalData_1[[#Headers],[29]])</f>
        <v>0</v>
      </c>
      <c r="AI370" s="7">
        <f>SUMIFS(GQList,GIList,Table_ExternalData_1[[#This Row],[Item_key]],GDList,Table_ExternalData_1[[#Headers],[30]])</f>
        <v>58</v>
      </c>
      <c r="AJ370" s="7">
        <f>SUMIFS(GQList,GIList,Table_ExternalData_1[[#This Row],[Item_key]],GDList,Table_ExternalData_1[[#Headers],[31]])</f>
        <v>1256</v>
      </c>
      <c r="AK370" s="7">
        <f>SUM(Table_ExternalData_1[[#This Row],[1]:[31]])</f>
        <v>6114</v>
      </c>
    </row>
    <row r="371" spans="1:37" ht="24" hidden="1">
      <c r="A371" s="3" t="s">
        <v>1114</v>
      </c>
      <c r="B371" s="3" t="s">
        <v>70</v>
      </c>
      <c r="C371" s="3" t="s">
        <v>1121</v>
      </c>
      <c r="D371" s="3" t="s">
        <v>1122</v>
      </c>
      <c r="E371" s="6" t="s">
        <v>1662</v>
      </c>
      <c r="F371" s="7">
        <f>SUMIFS(GQList,GIList,Table_ExternalData_1[[#This Row],[Item_key]],GDList,Table_ExternalData_1[[#Headers],[1]])</f>
        <v>0</v>
      </c>
      <c r="G371" s="7">
        <f>SUMIFS(GQList,GIList,Table_ExternalData_1[[#This Row],[Item_key]],GDList,Table_ExternalData_1[[#Headers],[2]])</f>
        <v>0</v>
      </c>
      <c r="H371" s="7">
        <f>SUMIFS(GQList,GIList,Table_ExternalData_1[[#This Row],[Item_key]],GDList,Table_ExternalData_1[[#Headers],[3]])</f>
        <v>500</v>
      </c>
      <c r="I371" s="7">
        <f>SUMIFS(GQList,GIList,Table_ExternalData_1[[#This Row],[Item_key]],GDList,Table_ExternalData_1[[#Headers],[4]])</f>
        <v>0</v>
      </c>
      <c r="J371" s="7">
        <f>SUMIFS(GQList,GIList,Table_ExternalData_1[[#This Row],[Item_key]],GDList,Table_ExternalData_1[[#Headers],[5]])</f>
        <v>0</v>
      </c>
      <c r="K371" s="7">
        <f>SUMIFS(GQList,GIList,Table_ExternalData_1[[#This Row],[Item_key]],GDList,Table_ExternalData_1[[#Headers],[6]])</f>
        <v>0</v>
      </c>
      <c r="L371" s="7">
        <f>SUMIFS(GQList,GIList,Table_ExternalData_1[[#This Row],[Item_key]],GDList,Table_ExternalData_1[[#Headers],[7]])</f>
        <v>0</v>
      </c>
      <c r="M371" s="7">
        <f>SUMIFS(GQList,GIList,Table_ExternalData_1[[#This Row],[Item_key]],GDList,Table_ExternalData_1[[#Headers],[8]])</f>
        <v>0</v>
      </c>
      <c r="N371" s="7">
        <f>SUMIFS(GQList,GIList,Table_ExternalData_1[[#This Row],[Item_key]],GDList,Table_ExternalData_1[[#Headers],[9]])</f>
        <v>0</v>
      </c>
      <c r="O371" s="7">
        <f>SUMIFS(GQList,GIList,Table_ExternalData_1[[#This Row],[Item_key]],GDList,Table_ExternalData_1[[#Headers],[10]])</f>
        <v>200</v>
      </c>
      <c r="P371" s="7">
        <f>SUMIFS(GQList,GIList,Table_ExternalData_1[[#This Row],[Item_key]],GDList,Table_ExternalData_1[[#Headers],[11]])</f>
        <v>0</v>
      </c>
      <c r="Q371" s="7">
        <f>SUMIFS(GQList,GIList,Table_ExternalData_1[[#This Row],[Item_key]],GDList,Table_ExternalData_1[[#Headers],[12]])</f>
        <v>0</v>
      </c>
      <c r="R371" s="7">
        <f>SUMIFS(GQList,GIList,Table_ExternalData_1[[#This Row],[Item_key]],GDList,Table_ExternalData_1[[#Headers],[13]])</f>
        <v>600</v>
      </c>
      <c r="S371" s="7">
        <f>SUMIFS(GQList,GIList,Table_ExternalData_1[[#This Row],[Item_key]],GDList,Table_ExternalData_1[[#Headers],[14]])</f>
        <v>0</v>
      </c>
      <c r="T371" s="7">
        <f>SUMIFS(GQList,GIList,Table_ExternalData_1[[#This Row],[Item_key]],GDList,Table_ExternalData_1[[#Headers],[15]])</f>
        <v>0</v>
      </c>
      <c r="U371" s="7">
        <f>SUMIFS(GQList,GIList,Table_ExternalData_1[[#This Row],[Item_key]],GDList,Table_ExternalData_1[[#Headers],[16]])</f>
        <v>300</v>
      </c>
      <c r="V371" s="7">
        <f>SUMIFS(GQList,GIList,Table_ExternalData_1[[#This Row],[Item_key]],GDList,Table_ExternalData_1[[#Headers],[17]])</f>
        <v>0</v>
      </c>
      <c r="W371" s="7">
        <f>SUMIFS(GQList,GIList,Table_ExternalData_1[[#This Row],[Item_key]],GDList,Table_ExternalData_1[[#Headers],[18]])</f>
        <v>600</v>
      </c>
      <c r="X371" s="7">
        <f>SUMIFS(GQList,GIList,Table_ExternalData_1[[#This Row],[Item_key]],GDList,Table_ExternalData_1[[#Headers],[19]])</f>
        <v>0</v>
      </c>
      <c r="Y371" s="7">
        <f>SUMIFS(GQList,GIList,Table_ExternalData_1[[#This Row],[Item_key]],GDList,Table_ExternalData_1[[#Headers],[20]])</f>
        <v>500</v>
      </c>
      <c r="Z371" s="7">
        <f>SUMIFS(GQList,GIList,Table_ExternalData_1[[#This Row],[Item_key]],GDList,Table_ExternalData_1[[#Headers],[21]])</f>
        <v>400</v>
      </c>
      <c r="AA371" s="7">
        <f>SUMIFS(GQList,GIList,Table_ExternalData_1[[#This Row],[Item_key]],GDList,Table_ExternalData_1[[#Headers],[22]])</f>
        <v>300</v>
      </c>
      <c r="AB371" s="7">
        <f>SUMIFS(GQList,GIList,Table_ExternalData_1[[#This Row],[Item_key]],GDList,Table_ExternalData_1[[#Headers],[23]])</f>
        <v>0</v>
      </c>
      <c r="AC371" s="7">
        <f>SUMIFS(GQList,GIList,Table_ExternalData_1[[#This Row],[Item_key]],GDList,Table_ExternalData_1[[#Headers],[24]])</f>
        <v>500</v>
      </c>
      <c r="AD371" s="7">
        <f>SUMIFS(GQList,GIList,Table_ExternalData_1[[#This Row],[Item_key]],GDList,Table_ExternalData_1[[#Headers],[25]])</f>
        <v>400</v>
      </c>
      <c r="AE371" s="7">
        <f>SUMIFS(GQList,GIList,Table_ExternalData_1[[#This Row],[Item_key]],GDList,Table_ExternalData_1[[#Headers],[26]])</f>
        <v>500</v>
      </c>
      <c r="AF371" s="7">
        <f>SUMIFS(GQList,GIList,Table_ExternalData_1[[#This Row],[Item_key]],GDList,Table_ExternalData_1[[#Headers],[27]])</f>
        <v>0</v>
      </c>
      <c r="AG371" s="7">
        <f>SUMIFS(GQList,GIList,Table_ExternalData_1[[#This Row],[Item_key]],GDList,Table_ExternalData_1[[#Headers],[28]])</f>
        <v>0</v>
      </c>
      <c r="AH371" s="7">
        <f>SUMIFS(GQList,GIList,Table_ExternalData_1[[#This Row],[Item_key]],GDList,Table_ExternalData_1[[#Headers],[29]])</f>
        <v>0</v>
      </c>
      <c r="AI371" s="7">
        <f>SUMIFS(GQList,GIList,Table_ExternalData_1[[#This Row],[Item_key]],GDList,Table_ExternalData_1[[#Headers],[30]])</f>
        <v>14</v>
      </c>
      <c r="AJ371" s="7">
        <f>SUMIFS(GQList,GIList,Table_ExternalData_1[[#This Row],[Item_key]],GDList,Table_ExternalData_1[[#Headers],[31]])</f>
        <v>1301</v>
      </c>
      <c r="AK371" s="7">
        <f>SUM(Table_ExternalData_1[[#This Row],[1]:[31]])</f>
        <v>6115</v>
      </c>
    </row>
    <row r="372" spans="1:37" ht="24" hidden="1">
      <c r="A372" s="3" t="s">
        <v>1114</v>
      </c>
      <c r="B372" s="3" t="s">
        <v>70</v>
      </c>
      <c r="C372" s="3" t="s">
        <v>1121</v>
      </c>
      <c r="D372" s="3" t="s">
        <v>1122</v>
      </c>
      <c r="E372" s="6" t="s">
        <v>1663</v>
      </c>
      <c r="F372" s="7">
        <f>SUMIFS(GQList,GIList,Table_ExternalData_1[[#This Row],[Item_key]],GDList,Table_ExternalData_1[[#Headers],[1]])</f>
        <v>0</v>
      </c>
      <c r="G372" s="7">
        <f>SUMIFS(GQList,GIList,Table_ExternalData_1[[#This Row],[Item_key]],GDList,Table_ExternalData_1[[#Headers],[2]])</f>
        <v>0</v>
      </c>
      <c r="H372" s="7">
        <f>SUMIFS(GQList,GIList,Table_ExternalData_1[[#This Row],[Item_key]],GDList,Table_ExternalData_1[[#Headers],[3]])</f>
        <v>500</v>
      </c>
      <c r="I372" s="7">
        <f>SUMIFS(GQList,GIList,Table_ExternalData_1[[#This Row],[Item_key]],GDList,Table_ExternalData_1[[#Headers],[4]])</f>
        <v>0</v>
      </c>
      <c r="J372" s="7">
        <f>SUMIFS(GQList,GIList,Table_ExternalData_1[[#This Row],[Item_key]],GDList,Table_ExternalData_1[[#Headers],[5]])</f>
        <v>0</v>
      </c>
      <c r="K372" s="7">
        <f>SUMIFS(GQList,GIList,Table_ExternalData_1[[#This Row],[Item_key]],GDList,Table_ExternalData_1[[#Headers],[6]])</f>
        <v>0</v>
      </c>
      <c r="L372" s="7">
        <f>SUMIFS(GQList,GIList,Table_ExternalData_1[[#This Row],[Item_key]],GDList,Table_ExternalData_1[[#Headers],[7]])</f>
        <v>0</v>
      </c>
      <c r="M372" s="7">
        <f>SUMIFS(GQList,GIList,Table_ExternalData_1[[#This Row],[Item_key]],GDList,Table_ExternalData_1[[#Headers],[8]])</f>
        <v>0</v>
      </c>
      <c r="N372" s="7">
        <f>SUMIFS(GQList,GIList,Table_ExternalData_1[[#This Row],[Item_key]],GDList,Table_ExternalData_1[[#Headers],[9]])</f>
        <v>0</v>
      </c>
      <c r="O372" s="7">
        <f>SUMIFS(GQList,GIList,Table_ExternalData_1[[#This Row],[Item_key]],GDList,Table_ExternalData_1[[#Headers],[10]])</f>
        <v>200</v>
      </c>
      <c r="P372" s="7">
        <f>SUMIFS(GQList,GIList,Table_ExternalData_1[[#This Row],[Item_key]],GDList,Table_ExternalData_1[[#Headers],[11]])</f>
        <v>0</v>
      </c>
      <c r="Q372" s="7">
        <f>SUMIFS(GQList,GIList,Table_ExternalData_1[[#This Row],[Item_key]],GDList,Table_ExternalData_1[[#Headers],[12]])</f>
        <v>0</v>
      </c>
      <c r="R372" s="7">
        <f>SUMIFS(GQList,GIList,Table_ExternalData_1[[#This Row],[Item_key]],GDList,Table_ExternalData_1[[#Headers],[13]])</f>
        <v>600</v>
      </c>
      <c r="S372" s="7">
        <f>SUMIFS(GQList,GIList,Table_ExternalData_1[[#This Row],[Item_key]],GDList,Table_ExternalData_1[[#Headers],[14]])</f>
        <v>0</v>
      </c>
      <c r="T372" s="7">
        <f>SUMIFS(GQList,GIList,Table_ExternalData_1[[#This Row],[Item_key]],GDList,Table_ExternalData_1[[#Headers],[15]])</f>
        <v>0</v>
      </c>
      <c r="U372" s="7">
        <f>SUMIFS(GQList,GIList,Table_ExternalData_1[[#This Row],[Item_key]],GDList,Table_ExternalData_1[[#Headers],[16]])</f>
        <v>300</v>
      </c>
      <c r="V372" s="7">
        <f>SUMIFS(GQList,GIList,Table_ExternalData_1[[#This Row],[Item_key]],GDList,Table_ExternalData_1[[#Headers],[17]])</f>
        <v>0</v>
      </c>
      <c r="W372" s="7">
        <f>SUMIFS(GQList,GIList,Table_ExternalData_1[[#This Row],[Item_key]],GDList,Table_ExternalData_1[[#Headers],[18]])</f>
        <v>600</v>
      </c>
      <c r="X372" s="7">
        <f>SUMIFS(GQList,GIList,Table_ExternalData_1[[#This Row],[Item_key]],GDList,Table_ExternalData_1[[#Headers],[19]])</f>
        <v>0</v>
      </c>
      <c r="Y372" s="7">
        <f>SUMIFS(GQList,GIList,Table_ExternalData_1[[#This Row],[Item_key]],GDList,Table_ExternalData_1[[#Headers],[20]])</f>
        <v>500</v>
      </c>
      <c r="Z372" s="7">
        <f>SUMIFS(GQList,GIList,Table_ExternalData_1[[#This Row],[Item_key]],GDList,Table_ExternalData_1[[#Headers],[21]])</f>
        <v>400</v>
      </c>
      <c r="AA372" s="7">
        <f>SUMIFS(GQList,GIList,Table_ExternalData_1[[#This Row],[Item_key]],GDList,Table_ExternalData_1[[#Headers],[22]])</f>
        <v>300</v>
      </c>
      <c r="AB372" s="7">
        <f>SUMIFS(GQList,GIList,Table_ExternalData_1[[#This Row],[Item_key]],GDList,Table_ExternalData_1[[#Headers],[23]])</f>
        <v>0</v>
      </c>
      <c r="AC372" s="7">
        <f>SUMIFS(GQList,GIList,Table_ExternalData_1[[#This Row],[Item_key]],GDList,Table_ExternalData_1[[#Headers],[24]])</f>
        <v>500</v>
      </c>
      <c r="AD372" s="7">
        <f>SUMIFS(GQList,GIList,Table_ExternalData_1[[#This Row],[Item_key]],GDList,Table_ExternalData_1[[#Headers],[25]])</f>
        <v>400</v>
      </c>
      <c r="AE372" s="7">
        <f>SUMIFS(GQList,GIList,Table_ExternalData_1[[#This Row],[Item_key]],GDList,Table_ExternalData_1[[#Headers],[26]])</f>
        <v>500</v>
      </c>
      <c r="AF372" s="7">
        <f>SUMIFS(GQList,GIList,Table_ExternalData_1[[#This Row],[Item_key]],GDList,Table_ExternalData_1[[#Headers],[27]])</f>
        <v>0</v>
      </c>
      <c r="AG372" s="7">
        <f>SUMIFS(GQList,GIList,Table_ExternalData_1[[#This Row],[Item_key]],GDList,Table_ExternalData_1[[#Headers],[28]])</f>
        <v>0</v>
      </c>
      <c r="AH372" s="7">
        <f>SUMIFS(GQList,GIList,Table_ExternalData_1[[#This Row],[Item_key]],GDList,Table_ExternalData_1[[#Headers],[29]])</f>
        <v>0</v>
      </c>
      <c r="AI372" s="7">
        <f>SUMIFS(GQList,GIList,Table_ExternalData_1[[#This Row],[Item_key]],GDList,Table_ExternalData_1[[#Headers],[30]])</f>
        <v>14</v>
      </c>
      <c r="AJ372" s="7">
        <f>SUMIFS(GQList,GIList,Table_ExternalData_1[[#This Row],[Item_key]],GDList,Table_ExternalData_1[[#Headers],[31]])</f>
        <v>1301</v>
      </c>
      <c r="AK372" s="7">
        <f>SUM(Table_ExternalData_1[[#This Row],[1]:[31]])</f>
        <v>6115</v>
      </c>
    </row>
    <row r="373" spans="1:37" ht="24" hidden="1">
      <c r="A373" s="3" t="s">
        <v>1114</v>
      </c>
      <c r="B373" s="3" t="s">
        <v>71</v>
      </c>
      <c r="C373" s="3" t="s">
        <v>1123</v>
      </c>
      <c r="D373" s="3" t="s">
        <v>612</v>
      </c>
      <c r="E373" s="6" t="s">
        <v>1662</v>
      </c>
      <c r="F373" s="7">
        <f>SUMIFS(GQList,GIList,Table_ExternalData_1[[#This Row],[Item_key]],GDList,Table_ExternalData_1[[#Headers],[1]])</f>
        <v>0</v>
      </c>
      <c r="G373" s="7">
        <f>SUMIFS(GQList,GIList,Table_ExternalData_1[[#This Row],[Item_key]],GDList,Table_ExternalData_1[[#Headers],[2]])</f>
        <v>0</v>
      </c>
      <c r="H373" s="7">
        <f>SUMIFS(GQList,GIList,Table_ExternalData_1[[#This Row],[Item_key]],GDList,Table_ExternalData_1[[#Headers],[3]])</f>
        <v>2500</v>
      </c>
      <c r="I373" s="7">
        <f>SUMIFS(GQList,GIList,Table_ExternalData_1[[#This Row],[Item_key]],GDList,Table_ExternalData_1[[#Headers],[4]])</f>
        <v>0</v>
      </c>
      <c r="J373" s="7">
        <f>SUMIFS(GQList,GIList,Table_ExternalData_1[[#This Row],[Item_key]],GDList,Table_ExternalData_1[[#Headers],[5]])</f>
        <v>0</v>
      </c>
      <c r="K373" s="7">
        <f>SUMIFS(GQList,GIList,Table_ExternalData_1[[#This Row],[Item_key]],GDList,Table_ExternalData_1[[#Headers],[6]])</f>
        <v>0</v>
      </c>
      <c r="L373" s="7">
        <f>SUMIFS(GQList,GIList,Table_ExternalData_1[[#This Row],[Item_key]],GDList,Table_ExternalData_1[[#Headers],[7]])</f>
        <v>0</v>
      </c>
      <c r="M373" s="7">
        <f>SUMIFS(GQList,GIList,Table_ExternalData_1[[#This Row],[Item_key]],GDList,Table_ExternalData_1[[#Headers],[8]])</f>
        <v>0</v>
      </c>
      <c r="N373" s="7">
        <f>SUMIFS(GQList,GIList,Table_ExternalData_1[[#This Row],[Item_key]],GDList,Table_ExternalData_1[[#Headers],[9]])</f>
        <v>0</v>
      </c>
      <c r="O373" s="7">
        <f>SUMIFS(GQList,GIList,Table_ExternalData_1[[#This Row],[Item_key]],GDList,Table_ExternalData_1[[#Headers],[10]])</f>
        <v>0</v>
      </c>
      <c r="P373" s="7">
        <f>SUMIFS(GQList,GIList,Table_ExternalData_1[[#This Row],[Item_key]],GDList,Table_ExternalData_1[[#Headers],[11]])</f>
        <v>0</v>
      </c>
      <c r="Q373" s="7">
        <f>SUMIFS(GQList,GIList,Table_ExternalData_1[[#This Row],[Item_key]],GDList,Table_ExternalData_1[[#Headers],[12]])</f>
        <v>0</v>
      </c>
      <c r="R373" s="7">
        <f>SUMIFS(GQList,GIList,Table_ExternalData_1[[#This Row],[Item_key]],GDList,Table_ExternalData_1[[#Headers],[13]])</f>
        <v>0</v>
      </c>
      <c r="S373" s="7">
        <f>SUMIFS(GQList,GIList,Table_ExternalData_1[[#This Row],[Item_key]],GDList,Table_ExternalData_1[[#Headers],[14]])</f>
        <v>0</v>
      </c>
      <c r="T373" s="7">
        <f>SUMIFS(GQList,GIList,Table_ExternalData_1[[#This Row],[Item_key]],GDList,Table_ExternalData_1[[#Headers],[15]])</f>
        <v>0</v>
      </c>
      <c r="U373" s="7">
        <f>SUMIFS(GQList,GIList,Table_ExternalData_1[[#This Row],[Item_key]],GDList,Table_ExternalData_1[[#Headers],[16]])</f>
        <v>0</v>
      </c>
      <c r="V373" s="7">
        <f>SUMIFS(GQList,GIList,Table_ExternalData_1[[#This Row],[Item_key]],GDList,Table_ExternalData_1[[#Headers],[17]])</f>
        <v>0</v>
      </c>
      <c r="W373" s="7">
        <f>SUMIFS(GQList,GIList,Table_ExternalData_1[[#This Row],[Item_key]],GDList,Table_ExternalData_1[[#Headers],[18]])</f>
        <v>0</v>
      </c>
      <c r="X373" s="7">
        <f>SUMIFS(GQList,GIList,Table_ExternalData_1[[#This Row],[Item_key]],GDList,Table_ExternalData_1[[#Headers],[19]])</f>
        <v>0</v>
      </c>
      <c r="Y373" s="7">
        <f>SUMIFS(GQList,GIList,Table_ExternalData_1[[#This Row],[Item_key]],GDList,Table_ExternalData_1[[#Headers],[20]])</f>
        <v>0</v>
      </c>
      <c r="Z373" s="7">
        <f>SUMIFS(GQList,GIList,Table_ExternalData_1[[#This Row],[Item_key]],GDList,Table_ExternalData_1[[#Headers],[21]])</f>
        <v>0</v>
      </c>
      <c r="AA373" s="7">
        <f>SUMIFS(GQList,GIList,Table_ExternalData_1[[#This Row],[Item_key]],GDList,Table_ExternalData_1[[#Headers],[22]])</f>
        <v>0</v>
      </c>
      <c r="AB373" s="7">
        <f>SUMIFS(GQList,GIList,Table_ExternalData_1[[#This Row],[Item_key]],GDList,Table_ExternalData_1[[#Headers],[23]])</f>
        <v>0</v>
      </c>
      <c r="AC373" s="7">
        <f>SUMIFS(GQList,GIList,Table_ExternalData_1[[#This Row],[Item_key]],GDList,Table_ExternalData_1[[#Headers],[24]])</f>
        <v>2855</v>
      </c>
      <c r="AD373" s="7">
        <f>SUMIFS(GQList,GIList,Table_ExternalData_1[[#This Row],[Item_key]],GDList,Table_ExternalData_1[[#Headers],[25]])</f>
        <v>0</v>
      </c>
      <c r="AE373" s="7">
        <f>SUMIFS(GQList,GIList,Table_ExternalData_1[[#This Row],[Item_key]],GDList,Table_ExternalData_1[[#Headers],[26]])</f>
        <v>0</v>
      </c>
      <c r="AF373" s="7">
        <f>SUMIFS(GQList,GIList,Table_ExternalData_1[[#This Row],[Item_key]],GDList,Table_ExternalData_1[[#Headers],[27]])</f>
        <v>0</v>
      </c>
      <c r="AG373" s="7">
        <f>SUMIFS(GQList,GIList,Table_ExternalData_1[[#This Row],[Item_key]],GDList,Table_ExternalData_1[[#Headers],[28]])</f>
        <v>0</v>
      </c>
      <c r="AH373" s="7">
        <f>SUMIFS(GQList,GIList,Table_ExternalData_1[[#This Row],[Item_key]],GDList,Table_ExternalData_1[[#Headers],[29]])</f>
        <v>0</v>
      </c>
      <c r="AI373" s="7">
        <f>SUMIFS(GQList,GIList,Table_ExternalData_1[[#This Row],[Item_key]],GDList,Table_ExternalData_1[[#Headers],[30]])</f>
        <v>0</v>
      </c>
      <c r="AJ373" s="7">
        <f>SUMIFS(GQList,GIList,Table_ExternalData_1[[#This Row],[Item_key]],GDList,Table_ExternalData_1[[#Headers],[31]])</f>
        <v>145</v>
      </c>
      <c r="AK373" s="7">
        <f>SUM(Table_ExternalData_1[[#This Row],[1]:[31]])</f>
        <v>5500</v>
      </c>
    </row>
    <row r="374" spans="1:37" ht="24" hidden="1">
      <c r="A374" s="3" t="s">
        <v>1114</v>
      </c>
      <c r="B374" s="3" t="s">
        <v>13</v>
      </c>
      <c r="C374" s="3" t="s">
        <v>963</v>
      </c>
      <c r="D374" s="3" t="s">
        <v>964</v>
      </c>
      <c r="E374" s="6" t="s">
        <v>1662</v>
      </c>
      <c r="F374" s="7">
        <f>SUMIFS(GQList,GIList,Table_ExternalData_1[[#This Row],[Item_key]],GDList,Table_ExternalData_1[[#Headers],[1]])</f>
        <v>0</v>
      </c>
      <c r="G374" s="7">
        <f>SUMIFS(GQList,GIList,Table_ExternalData_1[[#This Row],[Item_key]],GDList,Table_ExternalData_1[[#Headers],[2]])</f>
        <v>800</v>
      </c>
      <c r="H374" s="7">
        <f>SUMIFS(GQList,GIList,Table_ExternalData_1[[#This Row],[Item_key]],GDList,Table_ExternalData_1[[#Headers],[3]])</f>
        <v>800</v>
      </c>
      <c r="I374" s="7">
        <f>SUMIFS(GQList,GIList,Table_ExternalData_1[[#This Row],[Item_key]],GDList,Table_ExternalData_1[[#Headers],[4]])</f>
        <v>0</v>
      </c>
      <c r="J374" s="7">
        <f>SUMIFS(GQList,GIList,Table_ExternalData_1[[#This Row],[Item_key]],GDList,Table_ExternalData_1[[#Headers],[5]])</f>
        <v>0</v>
      </c>
      <c r="K374" s="7">
        <f>SUMIFS(GQList,GIList,Table_ExternalData_1[[#This Row],[Item_key]],GDList,Table_ExternalData_1[[#Headers],[6]])</f>
        <v>0</v>
      </c>
      <c r="L374" s="7">
        <f>SUMIFS(GQList,GIList,Table_ExternalData_1[[#This Row],[Item_key]],GDList,Table_ExternalData_1[[#Headers],[7]])</f>
        <v>0</v>
      </c>
      <c r="M374" s="7">
        <f>SUMIFS(GQList,GIList,Table_ExternalData_1[[#This Row],[Item_key]],GDList,Table_ExternalData_1[[#Headers],[8]])</f>
        <v>0</v>
      </c>
      <c r="N374" s="7">
        <f>SUMIFS(GQList,GIList,Table_ExternalData_1[[#This Row],[Item_key]],GDList,Table_ExternalData_1[[#Headers],[9]])</f>
        <v>1200</v>
      </c>
      <c r="O374" s="7">
        <f>SUMIFS(GQList,GIList,Table_ExternalData_1[[#This Row],[Item_key]],GDList,Table_ExternalData_1[[#Headers],[10]])</f>
        <v>800</v>
      </c>
      <c r="P374" s="7">
        <f>SUMIFS(GQList,GIList,Table_ExternalData_1[[#This Row],[Item_key]],GDList,Table_ExternalData_1[[#Headers],[11]])</f>
        <v>0</v>
      </c>
      <c r="Q374" s="7">
        <f>SUMIFS(GQList,GIList,Table_ExternalData_1[[#This Row],[Item_key]],GDList,Table_ExternalData_1[[#Headers],[12]])</f>
        <v>0</v>
      </c>
      <c r="R374" s="7">
        <f>SUMIFS(GQList,GIList,Table_ExternalData_1[[#This Row],[Item_key]],GDList,Table_ExternalData_1[[#Headers],[13]])</f>
        <v>800</v>
      </c>
      <c r="S374" s="7">
        <f>SUMIFS(GQList,GIList,Table_ExternalData_1[[#This Row],[Item_key]],GDList,Table_ExternalData_1[[#Headers],[14]])</f>
        <v>0</v>
      </c>
      <c r="T374" s="7">
        <f>SUMIFS(GQList,GIList,Table_ExternalData_1[[#This Row],[Item_key]],GDList,Table_ExternalData_1[[#Headers],[15]])</f>
        <v>0</v>
      </c>
      <c r="U374" s="7">
        <f>SUMIFS(GQList,GIList,Table_ExternalData_1[[#This Row],[Item_key]],GDList,Table_ExternalData_1[[#Headers],[16]])</f>
        <v>1200</v>
      </c>
      <c r="V374" s="7">
        <f>SUMIFS(GQList,GIList,Table_ExternalData_1[[#This Row],[Item_key]],GDList,Table_ExternalData_1[[#Headers],[17]])</f>
        <v>0</v>
      </c>
      <c r="W374" s="7">
        <f>SUMIFS(GQList,GIList,Table_ExternalData_1[[#This Row],[Item_key]],GDList,Table_ExternalData_1[[#Headers],[18]])</f>
        <v>0</v>
      </c>
      <c r="X374" s="7">
        <f>SUMIFS(GQList,GIList,Table_ExternalData_1[[#This Row],[Item_key]],GDList,Table_ExternalData_1[[#Headers],[19]])</f>
        <v>0</v>
      </c>
      <c r="Y374" s="7">
        <f>SUMIFS(GQList,GIList,Table_ExternalData_1[[#This Row],[Item_key]],GDList,Table_ExternalData_1[[#Headers],[20]])</f>
        <v>0</v>
      </c>
      <c r="Z374" s="7">
        <f>SUMIFS(GQList,GIList,Table_ExternalData_1[[#This Row],[Item_key]],GDList,Table_ExternalData_1[[#Headers],[21]])</f>
        <v>1000</v>
      </c>
      <c r="AA374" s="7">
        <f>SUMIFS(GQList,GIList,Table_ExternalData_1[[#This Row],[Item_key]],GDList,Table_ExternalData_1[[#Headers],[22]])</f>
        <v>1600</v>
      </c>
      <c r="AB374" s="7">
        <f>SUMIFS(GQList,GIList,Table_ExternalData_1[[#This Row],[Item_key]],GDList,Table_ExternalData_1[[#Headers],[23]])</f>
        <v>0</v>
      </c>
      <c r="AC374" s="7">
        <f>SUMIFS(GQList,GIList,Table_ExternalData_1[[#This Row],[Item_key]],GDList,Table_ExternalData_1[[#Headers],[24]])</f>
        <v>0</v>
      </c>
      <c r="AD374" s="7">
        <f>SUMIFS(GQList,GIList,Table_ExternalData_1[[#This Row],[Item_key]],GDList,Table_ExternalData_1[[#Headers],[25]])</f>
        <v>1400</v>
      </c>
      <c r="AE374" s="7">
        <f>SUMIFS(GQList,GIList,Table_ExternalData_1[[#This Row],[Item_key]],GDList,Table_ExternalData_1[[#Headers],[26]])</f>
        <v>600</v>
      </c>
      <c r="AF374" s="7">
        <f>SUMIFS(GQList,GIList,Table_ExternalData_1[[#This Row],[Item_key]],GDList,Table_ExternalData_1[[#Headers],[27]])</f>
        <v>0</v>
      </c>
      <c r="AG374" s="7">
        <f>SUMIFS(GQList,GIList,Table_ExternalData_1[[#This Row],[Item_key]],GDList,Table_ExternalData_1[[#Headers],[28]])</f>
        <v>0</v>
      </c>
      <c r="AH374" s="7">
        <f>SUMIFS(GQList,GIList,Table_ExternalData_1[[#This Row],[Item_key]],GDList,Table_ExternalData_1[[#Headers],[29]])</f>
        <v>0</v>
      </c>
      <c r="AI374" s="7">
        <f>SUMIFS(GQList,GIList,Table_ExternalData_1[[#This Row],[Item_key]],GDList,Table_ExternalData_1[[#Headers],[30]])</f>
        <v>400</v>
      </c>
      <c r="AJ374" s="7">
        <f>SUMIFS(GQList,GIList,Table_ExternalData_1[[#This Row],[Item_key]],GDList,Table_ExternalData_1[[#Headers],[31]])</f>
        <v>0</v>
      </c>
      <c r="AK374" s="7">
        <f>SUM(Table_ExternalData_1[[#This Row],[1]:[31]])</f>
        <v>10600</v>
      </c>
    </row>
    <row r="375" spans="1:37" ht="24" hidden="1">
      <c r="A375" s="3" t="s">
        <v>1114</v>
      </c>
      <c r="B375" s="3" t="s">
        <v>74</v>
      </c>
      <c r="C375" s="3" t="s">
        <v>1125</v>
      </c>
      <c r="D375" s="3" t="s">
        <v>1126</v>
      </c>
      <c r="E375" s="6" t="s">
        <v>1662</v>
      </c>
      <c r="F375" s="7">
        <f>SUMIFS(GQList,GIList,Table_ExternalData_1[[#This Row],[Item_key]],GDList,Table_ExternalData_1[[#Headers],[1]])</f>
        <v>0</v>
      </c>
      <c r="G375" s="7">
        <f>SUMIFS(GQList,GIList,Table_ExternalData_1[[#This Row],[Item_key]],GDList,Table_ExternalData_1[[#Headers],[2]])</f>
        <v>0</v>
      </c>
      <c r="H375" s="7">
        <f>SUMIFS(GQList,GIList,Table_ExternalData_1[[#This Row],[Item_key]],GDList,Table_ExternalData_1[[#Headers],[3]])</f>
        <v>1000</v>
      </c>
      <c r="I375" s="7">
        <f>SUMIFS(GQList,GIList,Table_ExternalData_1[[#This Row],[Item_key]],GDList,Table_ExternalData_1[[#Headers],[4]])</f>
        <v>0</v>
      </c>
      <c r="J375" s="7">
        <f>SUMIFS(GQList,GIList,Table_ExternalData_1[[#This Row],[Item_key]],GDList,Table_ExternalData_1[[#Headers],[5]])</f>
        <v>0</v>
      </c>
      <c r="K375" s="7">
        <f>SUMIFS(GQList,GIList,Table_ExternalData_1[[#This Row],[Item_key]],GDList,Table_ExternalData_1[[#Headers],[6]])</f>
        <v>0</v>
      </c>
      <c r="L375" s="7">
        <f>SUMIFS(GQList,GIList,Table_ExternalData_1[[#This Row],[Item_key]],GDList,Table_ExternalData_1[[#Headers],[7]])</f>
        <v>0</v>
      </c>
      <c r="M375" s="7">
        <f>SUMIFS(GQList,GIList,Table_ExternalData_1[[#This Row],[Item_key]],GDList,Table_ExternalData_1[[#Headers],[8]])</f>
        <v>0</v>
      </c>
      <c r="N375" s="7">
        <f>SUMIFS(GQList,GIList,Table_ExternalData_1[[#This Row],[Item_key]],GDList,Table_ExternalData_1[[#Headers],[9]])</f>
        <v>3000</v>
      </c>
      <c r="O375" s="7">
        <f>SUMIFS(GQList,GIList,Table_ExternalData_1[[#This Row],[Item_key]],GDList,Table_ExternalData_1[[#Headers],[10]])</f>
        <v>0</v>
      </c>
      <c r="P375" s="7">
        <f>SUMIFS(GQList,GIList,Table_ExternalData_1[[#This Row],[Item_key]],GDList,Table_ExternalData_1[[#Headers],[11]])</f>
        <v>0</v>
      </c>
      <c r="Q375" s="7">
        <f>SUMIFS(GQList,GIList,Table_ExternalData_1[[#This Row],[Item_key]],GDList,Table_ExternalData_1[[#Headers],[12]])</f>
        <v>0</v>
      </c>
      <c r="R375" s="7">
        <f>SUMIFS(GQList,GIList,Table_ExternalData_1[[#This Row],[Item_key]],GDList,Table_ExternalData_1[[#Headers],[13]])</f>
        <v>0</v>
      </c>
      <c r="S375" s="7">
        <f>SUMIFS(GQList,GIList,Table_ExternalData_1[[#This Row],[Item_key]],GDList,Table_ExternalData_1[[#Headers],[14]])</f>
        <v>0</v>
      </c>
      <c r="T375" s="7">
        <f>SUMIFS(GQList,GIList,Table_ExternalData_1[[#This Row],[Item_key]],GDList,Table_ExternalData_1[[#Headers],[15]])</f>
        <v>0</v>
      </c>
      <c r="U375" s="7">
        <f>SUMIFS(GQList,GIList,Table_ExternalData_1[[#This Row],[Item_key]],GDList,Table_ExternalData_1[[#Headers],[16]])</f>
        <v>0</v>
      </c>
      <c r="V375" s="7">
        <f>SUMIFS(GQList,GIList,Table_ExternalData_1[[#This Row],[Item_key]],GDList,Table_ExternalData_1[[#Headers],[17]])</f>
        <v>0</v>
      </c>
      <c r="W375" s="7">
        <f>SUMIFS(GQList,GIList,Table_ExternalData_1[[#This Row],[Item_key]],GDList,Table_ExternalData_1[[#Headers],[18]])</f>
        <v>0</v>
      </c>
      <c r="X375" s="7">
        <f>SUMIFS(GQList,GIList,Table_ExternalData_1[[#This Row],[Item_key]],GDList,Table_ExternalData_1[[#Headers],[19]])</f>
        <v>0</v>
      </c>
      <c r="Y375" s="7">
        <f>SUMIFS(GQList,GIList,Table_ExternalData_1[[#This Row],[Item_key]],GDList,Table_ExternalData_1[[#Headers],[20]])</f>
        <v>0</v>
      </c>
      <c r="Z375" s="7">
        <f>SUMIFS(GQList,GIList,Table_ExternalData_1[[#This Row],[Item_key]],GDList,Table_ExternalData_1[[#Headers],[21]])</f>
        <v>0</v>
      </c>
      <c r="AA375" s="7">
        <f>SUMIFS(GQList,GIList,Table_ExternalData_1[[#This Row],[Item_key]],GDList,Table_ExternalData_1[[#Headers],[22]])</f>
        <v>0</v>
      </c>
      <c r="AB375" s="7">
        <f>SUMIFS(GQList,GIList,Table_ExternalData_1[[#This Row],[Item_key]],GDList,Table_ExternalData_1[[#Headers],[23]])</f>
        <v>0</v>
      </c>
      <c r="AC375" s="7">
        <f>SUMIFS(GQList,GIList,Table_ExternalData_1[[#This Row],[Item_key]],GDList,Table_ExternalData_1[[#Headers],[24]])</f>
        <v>2000</v>
      </c>
      <c r="AD375" s="7">
        <f>SUMIFS(GQList,GIList,Table_ExternalData_1[[#This Row],[Item_key]],GDList,Table_ExternalData_1[[#Headers],[25]])</f>
        <v>1000</v>
      </c>
      <c r="AE375" s="7">
        <f>SUMIFS(GQList,GIList,Table_ExternalData_1[[#This Row],[Item_key]],GDList,Table_ExternalData_1[[#Headers],[26]])</f>
        <v>0</v>
      </c>
      <c r="AF375" s="7">
        <f>SUMIFS(GQList,GIList,Table_ExternalData_1[[#This Row],[Item_key]],GDList,Table_ExternalData_1[[#Headers],[27]])</f>
        <v>0</v>
      </c>
      <c r="AG375" s="7">
        <f>SUMIFS(GQList,GIList,Table_ExternalData_1[[#This Row],[Item_key]],GDList,Table_ExternalData_1[[#Headers],[28]])</f>
        <v>0</v>
      </c>
      <c r="AH375" s="7">
        <f>SUMIFS(GQList,GIList,Table_ExternalData_1[[#This Row],[Item_key]],GDList,Table_ExternalData_1[[#Headers],[29]])</f>
        <v>0</v>
      </c>
      <c r="AI375" s="7">
        <f>SUMIFS(GQList,GIList,Table_ExternalData_1[[#This Row],[Item_key]],GDList,Table_ExternalData_1[[#Headers],[30]])</f>
        <v>0</v>
      </c>
      <c r="AJ375" s="7">
        <f>SUMIFS(GQList,GIList,Table_ExternalData_1[[#This Row],[Item_key]],GDList,Table_ExternalData_1[[#Headers],[31]])</f>
        <v>0</v>
      </c>
      <c r="AK375" s="7">
        <f>SUM(Table_ExternalData_1[[#This Row],[1]:[31]])</f>
        <v>7000</v>
      </c>
    </row>
    <row r="376" spans="1:37" ht="24" hidden="1">
      <c r="A376" s="3" t="s">
        <v>1114</v>
      </c>
      <c r="B376" s="3" t="s">
        <v>474</v>
      </c>
      <c r="C376" s="3" t="s">
        <v>1127</v>
      </c>
      <c r="D376" s="3" t="s">
        <v>1128</v>
      </c>
      <c r="E376" s="6" t="s">
        <v>1662</v>
      </c>
      <c r="F376" s="7">
        <f>SUMIFS(GQList,GIList,Table_ExternalData_1[[#This Row],[Item_key]],GDList,Table_ExternalData_1[[#Headers],[1]])</f>
        <v>0</v>
      </c>
      <c r="G376" s="7">
        <f>SUMIFS(GQList,GIList,Table_ExternalData_1[[#This Row],[Item_key]],GDList,Table_ExternalData_1[[#Headers],[2]])</f>
        <v>0</v>
      </c>
      <c r="H376" s="7">
        <f>SUMIFS(GQList,GIList,Table_ExternalData_1[[#This Row],[Item_key]],GDList,Table_ExternalData_1[[#Headers],[3]])</f>
        <v>0</v>
      </c>
      <c r="I376" s="7">
        <f>SUMIFS(GQList,GIList,Table_ExternalData_1[[#This Row],[Item_key]],GDList,Table_ExternalData_1[[#Headers],[4]])</f>
        <v>0</v>
      </c>
      <c r="J376" s="7">
        <f>SUMIFS(GQList,GIList,Table_ExternalData_1[[#This Row],[Item_key]],GDList,Table_ExternalData_1[[#Headers],[5]])</f>
        <v>0</v>
      </c>
      <c r="K376" s="7">
        <f>SUMIFS(GQList,GIList,Table_ExternalData_1[[#This Row],[Item_key]],GDList,Table_ExternalData_1[[#Headers],[6]])</f>
        <v>0</v>
      </c>
      <c r="L376" s="7">
        <f>SUMIFS(GQList,GIList,Table_ExternalData_1[[#This Row],[Item_key]],GDList,Table_ExternalData_1[[#Headers],[7]])</f>
        <v>0</v>
      </c>
      <c r="M376" s="7">
        <f>SUMIFS(GQList,GIList,Table_ExternalData_1[[#This Row],[Item_key]],GDList,Table_ExternalData_1[[#Headers],[8]])</f>
        <v>0</v>
      </c>
      <c r="N376" s="7">
        <f>SUMIFS(GQList,GIList,Table_ExternalData_1[[#This Row],[Item_key]],GDList,Table_ExternalData_1[[#Headers],[9]])</f>
        <v>0</v>
      </c>
      <c r="O376" s="7">
        <f>SUMIFS(GQList,GIList,Table_ExternalData_1[[#This Row],[Item_key]],GDList,Table_ExternalData_1[[#Headers],[10]])</f>
        <v>0</v>
      </c>
      <c r="P376" s="7">
        <f>SUMIFS(GQList,GIList,Table_ExternalData_1[[#This Row],[Item_key]],GDList,Table_ExternalData_1[[#Headers],[11]])</f>
        <v>0</v>
      </c>
      <c r="Q376" s="7">
        <f>SUMIFS(GQList,GIList,Table_ExternalData_1[[#This Row],[Item_key]],GDList,Table_ExternalData_1[[#Headers],[12]])</f>
        <v>0</v>
      </c>
      <c r="R376" s="7">
        <f>SUMIFS(GQList,GIList,Table_ExternalData_1[[#This Row],[Item_key]],GDList,Table_ExternalData_1[[#Headers],[13]])</f>
        <v>0</v>
      </c>
      <c r="S376" s="7">
        <f>SUMIFS(GQList,GIList,Table_ExternalData_1[[#This Row],[Item_key]],GDList,Table_ExternalData_1[[#Headers],[14]])</f>
        <v>0</v>
      </c>
      <c r="T376" s="7">
        <f>SUMIFS(GQList,GIList,Table_ExternalData_1[[#This Row],[Item_key]],GDList,Table_ExternalData_1[[#Headers],[15]])</f>
        <v>0</v>
      </c>
      <c r="U376" s="7">
        <f>SUMIFS(GQList,GIList,Table_ExternalData_1[[#This Row],[Item_key]],GDList,Table_ExternalData_1[[#Headers],[16]])</f>
        <v>0</v>
      </c>
      <c r="V376" s="7">
        <f>SUMIFS(GQList,GIList,Table_ExternalData_1[[#This Row],[Item_key]],GDList,Table_ExternalData_1[[#Headers],[17]])</f>
        <v>0</v>
      </c>
      <c r="W376" s="7">
        <f>SUMIFS(GQList,GIList,Table_ExternalData_1[[#This Row],[Item_key]],GDList,Table_ExternalData_1[[#Headers],[18]])</f>
        <v>0</v>
      </c>
      <c r="X376" s="7">
        <f>SUMIFS(GQList,GIList,Table_ExternalData_1[[#This Row],[Item_key]],GDList,Table_ExternalData_1[[#Headers],[19]])</f>
        <v>0</v>
      </c>
      <c r="Y376" s="7">
        <f>SUMIFS(GQList,GIList,Table_ExternalData_1[[#This Row],[Item_key]],GDList,Table_ExternalData_1[[#Headers],[20]])</f>
        <v>0</v>
      </c>
      <c r="Z376" s="7">
        <f>SUMIFS(GQList,GIList,Table_ExternalData_1[[#This Row],[Item_key]],GDList,Table_ExternalData_1[[#Headers],[21]])</f>
        <v>1500</v>
      </c>
      <c r="AA376" s="7">
        <f>SUMIFS(GQList,GIList,Table_ExternalData_1[[#This Row],[Item_key]],GDList,Table_ExternalData_1[[#Headers],[22]])</f>
        <v>0</v>
      </c>
      <c r="AB376" s="7">
        <f>SUMIFS(GQList,GIList,Table_ExternalData_1[[#This Row],[Item_key]],GDList,Table_ExternalData_1[[#Headers],[23]])</f>
        <v>0</v>
      </c>
      <c r="AC376" s="7">
        <f>SUMIFS(GQList,GIList,Table_ExternalData_1[[#This Row],[Item_key]],GDList,Table_ExternalData_1[[#Headers],[24]])</f>
        <v>0</v>
      </c>
      <c r="AD376" s="7">
        <f>SUMIFS(GQList,GIList,Table_ExternalData_1[[#This Row],[Item_key]],GDList,Table_ExternalData_1[[#Headers],[25]])</f>
        <v>1305</v>
      </c>
      <c r="AE376" s="7">
        <f>SUMIFS(GQList,GIList,Table_ExternalData_1[[#This Row],[Item_key]],GDList,Table_ExternalData_1[[#Headers],[26]])</f>
        <v>0</v>
      </c>
      <c r="AF376" s="7">
        <f>SUMIFS(GQList,GIList,Table_ExternalData_1[[#This Row],[Item_key]],GDList,Table_ExternalData_1[[#Headers],[27]])</f>
        <v>0</v>
      </c>
      <c r="AG376" s="7">
        <f>SUMIFS(GQList,GIList,Table_ExternalData_1[[#This Row],[Item_key]],GDList,Table_ExternalData_1[[#Headers],[28]])</f>
        <v>0</v>
      </c>
      <c r="AH376" s="7">
        <f>SUMIFS(GQList,GIList,Table_ExternalData_1[[#This Row],[Item_key]],GDList,Table_ExternalData_1[[#Headers],[29]])</f>
        <v>0</v>
      </c>
      <c r="AI376" s="7">
        <f>SUMIFS(GQList,GIList,Table_ExternalData_1[[#This Row],[Item_key]],GDList,Table_ExternalData_1[[#Headers],[30]])</f>
        <v>0</v>
      </c>
      <c r="AJ376" s="7">
        <f>SUMIFS(GQList,GIList,Table_ExternalData_1[[#This Row],[Item_key]],GDList,Table_ExternalData_1[[#Headers],[31]])</f>
        <v>795</v>
      </c>
      <c r="AK376" s="7">
        <f>SUM(Table_ExternalData_1[[#This Row],[1]:[31]])</f>
        <v>3600</v>
      </c>
    </row>
    <row r="377" spans="1:37" ht="24" hidden="1">
      <c r="A377" s="3" t="s">
        <v>1114</v>
      </c>
      <c r="B377" s="3" t="s">
        <v>475</v>
      </c>
      <c r="C377" s="3" t="s">
        <v>1129</v>
      </c>
      <c r="D377" s="3" t="s">
        <v>1130</v>
      </c>
      <c r="E377" s="6" t="s">
        <v>1662</v>
      </c>
      <c r="F377" s="7">
        <f>SUMIFS(GQList,GIList,Table_ExternalData_1[[#This Row],[Item_key]],GDList,Table_ExternalData_1[[#Headers],[1]])</f>
        <v>0</v>
      </c>
      <c r="G377" s="7">
        <f>SUMIFS(GQList,GIList,Table_ExternalData_1[[#This Row],[Item_key]],GDList,Table_ExternalData_1[[#Headers],[2]])</f>
        <v>0</v>
      </c>
      <c r="H377" s="7">
        <f>SUMIFS(GQList,GIList,Table_ExternalData_1[[#This Row],[Item_key]],GDList,Table_ExternalData_1[[#Headers],[3]])</f>
        <v>0</v>
      </c>
      <c r="I377" s="7">
        <f>SUMIFS(GQList,GIList,Table_ExternalData_1[[#This Row],[Item_key]],GDList,Table_ExternalData_1[[#Headers],[4]])</f>
        <v>0</v>
      </c>
      <c r="J377" s="7">
        <f>SUMIFS(GQList,GIList,Table_ExternalData_1[[#This Row],[Item_key]],GDList,Table_ExternalData_1[[#Headers],[5]])</f>
        <v>0</v>
      </c>
      <c r="K377" s="7">
        <f>SUMIFS(GQList,GIList,Table_ExternalData_1[[#This Row],[Item_key]],GDList,Table_ExternalData_1[[#Headers],[6]])</f>
        <v>0</v>
      </c>
      <c r="L377" s="7">
        <f>SUMIFS(GQList,GIList,Table_ExternalData_1[[#This Row],[Item_key]],GDList,Table_ExternalData_1[[#Headers],[7]])</f>
        <v>0</v>
      </c>
      <c r="M377" s="7">
        <f>SUMIFS(GQList,GIList,Table_ExternalData_1[[#This Row],[Item_key]],GDList,Table_ExternalData_1[[#Headers],[8]])</f>
        <v>0</v>
      </c>
      <c r="N377" s="7">
        <f>SUMIFS(GQList,GIList,Table_ExternalData_1[[#This Row],[Item_key]],GDList,Table_ExternalData_1[[#Headers],[9]])</f>
        <v>0</v>
      </c>
      <c r="O377" s="7">
        <f>SUMIFS(GQList,GIList,Table_ExternalData_1[[#This Row],[Item_key]],GDList,Table_ExternalData_1[[#Headers],[10]])</f>
        <v>0</v>
      </c>
      <c r="P377" s="7">
        <f>SUMIFS(GQList,GIList,Table_ExternalData_1[[#This Row],[Item_key]],GDList,Table_ExternalData_1[[#Headers],[11]])</f>
        <v>0</v>
      </c>
      <c r="Q377" s="7">
        <f>SUMIFS(GQList,GIList,Table_ExternalData_1[[#This Row],[Item_key]],GDList,Table_ExternalData_1[[#Headers],[12]])</f>
        <v>0</v>
      </c>
      <c r="R377" s="7">
        <f>SUMIFS(GQList,GIList,Table_ExternalData_1[[#This Row],[Item_key]],GDList,Table_ExternalData_1[[#Headers],[13]])</f>
        <v>0</v>
      </c>
      <c r="S377" s="7">
        <f>SUMIFS(GQList,GIList,Table_ExternalData_1[[#This Row],[Item_key]],GDList,Table_ExternalData_1[[#Headers],[14]])</f>
        <v>0</v>
      </c>
      <c r="T377" s="7">
        <f>SUMIFS(GQList,GIList,Table_ExternalData_1[[#This Row],[Item_key]],GDList,Table_ExternalData_1[[#Headers],[15]])</f>
        <v>0</v>
      </c>
      <c r="U377" s="7">
        <f>SUMIFS(GQList,GIList,Table_ExternalData_1[[#This Row],[Item_key]],GDList,Table_ExternalData_1[[#Headers],[16]])</f>
        <v>0</v>
      </c>
      <c r="V377" s="7">
        <f>SUMIFS(GQList,GIList,Table_ExternalData_1[[#This Row],[Item_key]],GDList,Table_ExternalData_1[[#Headers],[17]])</f>
        <v>0</v>
      </c>
      <c r="W377" s="7">
        <f>SUMIFS(GQList,GIList,Table_ExternalData_1[[#This Row],[Item_key]],GDList,Table_ExternalData_1[[#Headers],[18]])</f>
        <v>0</v>
      </c>
      <c r="X377" s="7">
        <f>SUMIFS(GQList,GIList,Table_ExternalData_1[[#This Row],[Item_key]],GDList,Table_ExternalData_1[[#Headers],[19]])</f>
        <v>0</v>
      </c>
      <c r="Y377" s="7">
        <f>SUMIFS(GQList,GIList,Table_ExternalData_1[[#This Row],[Item_key]],GDList,Table_ExternalData_1[[#Headers],[20]])</f>
        <v>0</v>
      </c>
      <c r="Z377" s="7">
        <f>SUMIFS(GQList,GIList,Table_ExternalData_1[[#This Row],[Item_key]],GDList,Table_ExternalData_1[[#Headers],[21]])</f>
        <v>1500</v>
      </c>
      <c r="AA377" s="7">
        <f>SUMIFS(GQList,GIList,Table_ExternalData_1[[#This Row],[Item_key]],GDList,Table_ExternalData_1[[#Headers],[22]])</f>
        <v>0</v>
      </c>
      <c r="AB377" s="7">
        <f>SUMIFS(GQList,GIList,Table_ExternalData_1[[#This Row],[Item_key]],GDList,Table_ExternalData_1[[#Headers],[23]])</f>
        <v>0</v>
      </c>
      <c r="AC377" s="7">
        <f>SUMIFS(GQList,GIList,Table_ExternalData_1[[#This Row],[Item_key]],GDList,Table_ExternalData_1[[#Headers],[24]])</f>
        <v>0</v>
      </c>
      <c r="AD377" s="7">
        <f>SUMIFS(GQList,GIList,Table_ExternalData_1[[#This Row],[Item_key]],GDList,Table_ExternalData_1[[#Headers],[25]])</f>
        <v>2100</v>
      </c>
      <c r="AE377" s="7">
        <f>SUMIFS(GQList,GIList,Table_ExternalData_1[[#This Row],[Item_key]],GDList,Table_ExternalData_1[[#Headers],[26]])</f>
        <v>0</v>
      </c>
      <c r="AF377" s="7">
        <f>SUMIFS(GQList,GIList,Table_ExternalData_1[[#This Row],[Item_key]],GDList,Table_ExternalData_1[[#Headers],[27]])</f>
        <v>0</v>
      </c>
      <c r="AG377" s="7">
        <f>SUMIFS(GQList,GIList,Table_ExternalData_1[[#This Row],[Item_key]],GDList,Table_ExternalData_1[[#Headers],[28]])</f>
        <v>0</v>
      </c>
      <c r="AH377" s="7">
        <f>SUMIFS(GQList,GIList,Table_ExternalData_1[[#This Row],[Item_key]],GDList,Table_ExternalData_1[[#Headers],[29]])</f>
        <v>0</v>
      </c>
      <c r="AI377" s="7">
        <f>SUMIFS(GQList,GIList,Table_ExternalData_1[[#This Row],[Item_key]],GDList,Table_ExternalData_1[[#Headers],[30]])</f>
        <v>0</v>
      </c>
      <c r="AJ377" s="7">
        <f>SUMIFS(GQList,GIList,Table_ExternalData_1[[#This Row],[Item_key]],GDList,Table_ExternalData_1[[#Headers],[31]])</f>
        <v>0</v>
      </c>
      <c r="AK377" s="7">
        <f>SUM(Table_ExternalData_1[[#This Row],[1]:[31]])</f>
        <v>3600</v>
      </c>
    </row>
    <row r="378" spans="1:37" ht="24" hidden="1">
      <c r="A378" s="3" t="s">
        <v>1114</v>
      </c>
      <c r="B378" s="3" t="s">
        <v>476</v>
      </c>
      <c r="C378" s="3" t="s">
        <v>1131</v>
      </c>
      <c r="D378" s="3" t="s">
        <v>1132</v>
      </c>
      <c r="E378" s="6" t="s">
        <v>1662</v>
      </c>
      <c r="F378" s="7">
        <f>SUMIFS(GQList,GIList,Table_ExternalData_1[[#This Row],[Item_key]],GDList,Table_ExternalData_1[[#Headers],[1]])</f>
        <v>0</v>
      </c>
      <c r="G378" s="7">
        <f>SUMIFS(GQList,GIList,Table_ExternalData_1[[#This Row],[Item_key]],GDList,Table_ExternalData_1[[#Headers],[2]])</f>
        <v>0</v>
      </c>
      <c r="H378" s="7">
        <f>SUMIFS(GQList,GIList,Table_ExternalData_1[[#This Row],[Item_key]],GDList,Table_ExternalData_1[[#Headers],[3]])</f>
        <v>0</v>
      </c>
      <c r="I378" s="7">
        <f>SUMIFS(GQList,GIList,Table_ExternalData_1[[#This Row],[Item_key]],GDList,Table_ExternalData_1[[#Headers],[4]])</f>
        <v>0</v>
      </c>
      <c r="J378" s="7">
        <f>SUMIFS(GQList,GIList,Table_ExternalData_1[[#This Row],[Item_key]],GDList,Table_ExternalData_1[[#Headers],[5]])</f>
        <v>0</v>
      </c>
      <c r="K378" s="7">
        <f>SUMIFS(GQList,GIList,Table_ExternalData_1[[#This Row],[Item_key]],GDList,Table_ExternalData_1[[#Headers],[6]])</f>
        <v>0</v>
      </c>
      <c r="L378" s="7">
        <f>SUMIFS(GQList,GIList,Table_ExternalData_1[[#This Row],[Item_key]],GDList,Table_ExternalData_1[[#Headers],[7]])</f>
        <v>0</v>
      </c>
      <c r="M378" s="7">
        <f>SUMIFS(GQList,GIList,Table_ExternalData_1[[#This Row],[Item_key]],GDList,Table_ExternalData_1[[#Headers],[8]])</f>
        <v>0</v>
      </c>
      <c r="N378" s="7">
        <f>SUMIFS(GQList,GIList,Table_ExternalData_1[[#This Row],[Item_key]],GDList,Table_ExternalData_1[[#Headers],[9]])</f>
        <v>0</v>
      </c>
      <c r="O378" s="7">
        <f>SUMIFS(GQList,GIList,Table_ExternalData_1[[#This Row],[Item_key]],GDList,Table_ExternalData_1[[#Headers],[10]])</f>
        <v>0</v>
      </c>
      <c r="P378" s="7">
        <f>SUMIFS(GQList,GIList,Table_ExternalData_1[[#This Row],[Item_key]],GDList,Table_ExternalData_1[[#Headers],[11]])</f>
        <v>0</v>
      </c>
      <c r="Q378" s="7">
        <f>SUMIFS(GQList,GIList,Table_ExternalData_1[[#This Row],[Item_key]],GDList,Table_ExternalData_1[[#Headers],[12]])</f>
        <v>0</v>
      </c>
      <c r="R378" s="7">
        <f>SUMIFS(GQList,GIList,Table_ExternalData_1[[#This Row],[Item_key]],GDList,Table_ExternalData_1[[#Headers],[13]])</f>
        <v>0</v>
      </c>
      <c r="S378" s="7">
        <f>SUMIFS(GQList,GIList,Table_ExternalData_1[[#This Row],[Item_key]],GDList,Table_ExternalData_1[[#Headers],[14]])</f>
        <v>0</v>
      </c>
      <c r="T378" s="7">
        <f>SUMIFS(GQList,GIList,Table_ExternalData_1[[#This Row],[Item_key]],GDList,Table_ExternalData_1[[#Headers],[15]])</f>
        <v>0</v>
      </c>
      <c r="U378" s="7">
        <f>SUMIFS(GQList,GIList,Table_ExternalData_1[[#This Row],[Item_key]],GDList,Table_ExternalData_1[[#Headers],[16]])</f>
        <v>0</v>
      </c>
      <c r="V378" s="7">
        <f>SUMIFS(GQList,GIList,Table_ExternalData_1[[#This Row],[Item_key]],GDList,Table_ExternalData_1[[#Headers],[17]])</f>
        <v>0</v>
      </c>
      <c r="W378" s="7">
        <f>SUMIFS(GQList,GIList,Table_ExternalData_1[[#This Row],[Item_key]],GDList,Table_ExternalData_1[[#Headers],[18]])</f>
        <v>0</v>
      </c>
      <c r="X378" s="7">
        <f>SUMIFS(GQList,GIList,Table_ExternalData_1[[#This Row],[Item_key]],GDList,Table_ExternalData_1[[#Headers],[19]])</f>
        <v>0</v>
      </c>
      <c r="Y378" s="7">
        <f>SUMIFS(GQList,GIList,Table_ExternalData_1[[#This Row],[Item_key]],GDList,Table_ExternalData_1[[#Headers],[20]])</f>
        <v>0</v>
      </c>
      <c r="Z378" s="7">
        <f>SUMIFS(GQList,GIList,Table_ExternalData_1[[#This Row],[Item_key]],GDList,Table_ExternalData_1[[#Headers],[21]])</f>
        <v>1500</v>
      </c>
      <c r="AA378" s="7">
        <f>SUMIFS(GQList,GIList,Table_ExternalData_1[[#This Row],[Item_key]],GDList,Table_ExternalData_1[[#Headers],[22]])</f>
        <v>0</v>
      </c>
      <c r="AB378" s="7">
        <f>SUMIFS(GQList,GIList,Table_ExternalData_1[[#This Row],[Item_key]],GDList,Table_ExternalData_1[[#Headers],[23]])</f>
        <v>0</v>
      </c>
      <c r="AC378" s="7">
        <f>SUMIFS(GQList,GIList,Table_ExternalData_1[[#This Row],[Item_key]],GDList,Table_ExternalData_1[[#Headers],[24]])</f>
        <v>0</v>
      </c>
      <c r="AD378" s="7">
        <f>SUMIFS(GQList,GIList,Table_ExternalData_1[[#This Row],[Item_key]],GDList,Table_ExternalData_1[[#Headers],[25]])</f>
        <v>115</v>
      </c>
      <c r="AE378" s="7">
        <f>SUMIFS(GQList,GIList,Table_ExternalData_1[[#This Row],[Item_key]],GDList,Table_ExternalData_1[[#Headers],[26]])</f>
        <v>0</v>
      </c>
      <c r="AF378" s="7">
        <f>SUMIFS(GQList,GIList,Table_ExternalData_1[[#This Row],[Item_key]],GDList,Table_ExternalData_1[[#Headers],[27]])</f>
        <v>0</v>
      </c>
      <c r="AG378" s="7">
        <f>SUMIFS(GQList,GIList,Table_ExternalData_1[[#This Row],[Item_key]],GDList,Table_ExternalData_1[[#Headers],[28]])</f>
        <v>0</v>
      </c>
      <c r="AH378" s="7">
        <f>SUMIFS(GQList,GIList,Table_ExternalData_1[[#This Row],[Item_key]],GDList,Table_ExternalData_1[[#Headers],[29]])</f>
        <v>0</v>
      </c>
      <c r="AI378" s="7">
        <f>SUMIFS(GQList,GIList,Table_ExternalData_1[[#This Row],[Item_key]],GDList,Table_ExternalData_1[[#Headers],[30]])</f>
        <v>0</v>
      </c>
      <c r="AJ378" s="7">
        <f>SUMIFS(GQList,GIList,Table_ExternalData_1[[#This Row],[Item_key]],GDList,Table_ExternalData_1[[#Headers],[31]])</f>
        <v>1985</v>
      </c>
      <c r="AK378" s="7">
        <f>SUM(Table_ExternalData_1[[#This Row],[1]:[31]])</f>
        <v>3600</v>
      </c>
    </row>
    <row r="379" spans="1:37" ht="24" hidden="1">
      <c r="A379" s="3" t="s">
        <v>1114</v>
      </c>
      <c r="B379" s="3" t="s">
        <v>500</v>
      </c>
      <c r="C379" s="3" t="s">
        <v>1133</v>
      </c>
      <c r="D379" s="3" t="s">
        <v>1134</v>
      </c>
      <c r="E379" s="6" t="s">
        <v>1662</v>
      </c>
      <c r="F379" s="7">
        <f>SUMIFS(GQList,GIList,Table_ExternalData_1[[#This Row],[Item_key]],GDList,Table_ExternalData_1[[#Headers],[1]])</f>
        <v>0</v>
      </c>
      <c r="G379" s="7">
        <f>SUMIFS(GQList,GIList,Table_ExternalData_1[[#This Row],[Item_key]],GDList,Table_ExternalData_1[[#Headers],[2]])</f>
        <v>0</v>
      </c>
      <c r="H379" s="7">
        <f>SUMIFS(GQList,GIList,Table_ExternalData_1[[#This Row],[Item_key]],GDList,Table_ExternalData_1[[#Headers],[3]])</f>
        <v>0</v>
      </c>
      <c r="I379" s="7">
        <f>SUMIFS(GQList,GIList,Table_ExternalData_1[[#This Row],[Item_key]],GDList,Table_ExternalData_1[[#Headers],[4]])</f>
        <v>0</v>
      </c>
      <c r="J379" s="7">
        <f>SUMIFS(GQList,GIList,Table_ExternalData_1[[#This Row],[Item_key]],GDList,Table_ExternalData_1[[#Headers],[5]])</f>
        <v>0</v>
      </c>
      <c r="K379" s="7">
        <f>SUMIFS(GQList,GIList,Table_ExternalData_1[[#This Row],[Item_key]],GDList,Table_ExternalData_1[[#Headers],[6]])</f>
        <v>0</v>
      </c>
      <c r="L379" s="7">
        <f>SUMIFS(GQList,GIList,Table_ExternalData_1[[#This Row],[Item_key]],GDList,Table_ExternalData_1[[#Headers],[7]])</f>
        <v>0</v>
      </c>
      <c r="M379" s="7">
        <f>SUMIFS(GQList,GIList,Table_ExternalData_1[[#This Row],[Item_key]],GDList,Table_ExternalData_1[[#Headers],[8]])</f>
        <v>0</v>
      </c>
      <c r="N379" s="7">
        <f>SUMIFS(GQList,GIList,Table_ExternalData_1[[#This Row],[Item_key]],GDList,Table_ExternalData_1[[#Headers],[9]])</f>
        <v>0</v>
      </c>
      <c r="O379" s="7">
        <f>SUMIFS(GQList,GIList,Table_ExternalData_1[[#This Row],[Item_key]],GDList,Table_ExternalData_1[[#Headers],[10]])</f>
        <v>0</v>
      </c>
      <c r="P379" s="7">
        <f>SUMIFS(GQList,GIList,Table_ExternalData_1[[#This Row],[Item_key]],GDList,Table_ExternalData_1[[#Headers],[11]])</f>
        <v>0</v>
      </c>
      <c r="Q379" s="7">
        <f>SUMIFS(GQList,GIList,Table_ExternalData_1[[#This Row],[Item_key]],GDList,Table_ExternalData_1[[#Headers],[12]])</f>
        <v>0</v>
      </c>
      <c r="R379" s="7">
        <f>SUMIFS(GQList,GIList,Table_ExternalData_1[[#This Row],[Item_key]],GDList,Table_ExternalData_1[[#Headers],[13]])</f>
        <v>0</v>
      </c>
      <c r="S379" s="7">
        <f>SUMIFS(GQList,GIList,Table_ExternalData_1[[#This Row],[Item_key]],GDList,Table_ExternalData_1[[#Headers],[14]])</f>
        <v>0</v>
      </c>
      <c r="T379" s="7">
        <f>SUMIFS(GQList,GIList,Table_ExternalData_1[[#This Row],[Item_key]],GDList,Table_ExternalData_1[[#Headers],[15]])</f>
        <v>0</v>
      </c>
      <c r="U379" s="7">
        <f>SUMIFS(GQList,GIList,Table_ExternalData_1[[#This Row],[Item_key]],GDList,Table_ExternalData_1[[#Headers],[16]])</f>
        <v>0</v>
      </c>
      <c r="V379" s="7">
        <f>SUMIFS(GQList,GIList,Table_ExternalData_1[[#This Row],[Item_key]],GDList,Table_ExternalData_1[[#Headers],[17]])</f>
        <v>0</v>
      </c>
      <c r="W379" s="7">
        <f>SUMIFS(GQList,GIList,Table_ExternalData_1[[#This Row],[Item_key]],GDList,Table_ExternalData_1[[#Headers],[18]])</f>
        <v>0</v>
      </c>
      <c r="X379" s="7">
        <f>SUMIFS(GQList,GIList,Table_ExternalData_1[[#This Row],[Item_key]],GDList,Table_ExternalData_1[[#Headers],[19]])</f>
        <v>0</v>
      </c>
      <c r="Y379" s="7">
        <f>SUMIFS(GQList,GIList,Table_ExternalData_1[[#This Row],[Item_key]],GDList,Table_ExternalData_1[[#Headers],[20]])</f>
        <v>0</v>
      </c>
      <c r="Z379" s="7">
        <f>SUMIFS(GQList,GIList,Table_ExternalData_1[[#This Row],[Item_key]],GDList,Table_ExternalData_1[[#Headers],[21]])</f>
        <v>0</v>
      </c>
      <c r="AA379" s="7">
        <f>SUMIFS(GQList,GIList,Table_ExternalData_1[[#This Row],[Item_key]],GDList,Table_ExternalData_1[[#Headers],[22]])</f>
        <v>0</v>
      </c>
      <c r="AB379" s="7">
        <f>SUMIFS(GQList,GIList,Table_ExternalData_1[[#This Row],[Item_key]],GDList,Table_ExternalData_1[[#Headers],[23]])</f>
        <v>0</v>
      </c>
      <c r="AC379" s="7">
        <f>SUMIFS(GQList,GIList,Table_ExternalData_1[[#This Row],[Item_key]],GDList,Table_ExternalData_1[[#Headers],[24]])</f>
        <v>2930</v>
      </c>
      <c r="AD379" s="7">
        <f>SUMIFS(GQList,GIList,Table_ExternalData_1[[#This Row],[Item_key]],GDList,Table_ExternalData_1[[#Headers],[25]])</f>
        <v>70</v>
      </c>
      <c r="AE379" s="7">
        <f>SUMIFS(GQList,GIList,Table_ExternalData_1[[#This Row],[Item_key]],GDList,Table_ExternalData_1[[#Headers],[26]])</f>
        <v>0</v>
      </c>
      <c r="AF379" s="7">
        <f>SUMIFS(GQList,GIList,Table_ExternalData_1[[#This Row],[Item_key]],GDList,Table_ExternalData_1[[#Headers],[27]])</f>
        <v>0</v>
      </c>
      <c r="AG379" s="7">
        <f>SUMIFS(GQList,GIList,Table_ExternalData_1[[#This Row],[Item_key]],GDList,Table_ExternalData_1[[#Headers],[28]])</f>
        <v>0</v>
      </c>
      <c r="AH379" s="7">
        <f>SUMIFS(GQList,GIList,Table_ExternalData_1[[#This Row],[Item_key]],GDList,Table_ExternalData_1[[#Headers],[29]])</f>
        <v>0</v>
      </c>
      <c r="AI379" s="7">
        <f>SUMIFS(GQList,GIList,Table_ExternalData_1[[#This Row],[Item_key]],GDList,Table_ExternalData_1[[#Headers],[30]])</f>
        <v>0</v>
      </c>
      <c r="AJ379" s="7">
        <f>SUMIFS(GQList,GIList,Table_ExternalData_1[[#This Row],[Item_key]],GDList,Table_ExternalData_1[[#Headers],[31]])</f>
        <v>0</v>
      </c>
      <c r="AK379" s="7">
        <f>SUM(Table_ExternalData_1[[#This Row],[1]:[31]])</f>
        <v>3000</v>
      </c>
    </row>
    <row r="380" spans="1:37" ht="36" hidden="1">
      <c r="A380" s="3" t="s">
        <v>1135</v>
      </c>
      <c r="B380" s="3" t="s">
        <v>67</v>
      </c>
      <c r="C380" s="3" t="s">
        <v>1136</v>
      </c>
      <c r="D380" s="3" t="s">
        <v>1137</v>
      </c>
      <c r="E380" s="6" t="s">
        <v>1662</v>
      </c>
      <c r="F380" s="7">
        <f>SUMIFS(GQList,GIList,Table_ExternalData_1[[#This Row],[Item_key]],GDList,Table_ExternalData_1[[#Headers],[1]])</f>
        <v>0</v>
      </c>
      <c r="G380" s="7">
        <f>SUMIFS(GQList,GIList,Table_ExternalData_1[[#This Row],[Item_key]],GDList,Table_ExternalData_1[[#Headers],[2]])</f>
        <v>0</v>
      </c>
      <c r="H380" s="7">
        <f>SUMIFS(GQList,GIList,Table_ExternalData_1[[#This Row],[Item_key]],GDList,Table_ExternalData_1[[#Headers],[3]])</f>
        <v>3000</v>
      </c>
      <c r="I380" s="7">
        <f>SUMIFS(GQList,GIList,Table_ExternalData_1[[#This Row],[Item_key]],GDList,Table_ExternalData_1[[#Headers],[4]])</f>
        <v>0</v>
      </c>
      <c r="J380" s="7">
        <f>SUMIFS(GQList,GIList,Table_ExternalData_1[[#This Row],[Item_key]],GDList,Table_ExternalData_1[[#Headers],[5]])</f>
        <v>10000</v>
      </c>
      <c r="K380" s="7">
        <f>SUMIFS(GQList,GIList,Table_ExternalData_1[[#This Row],[Item_key]],GDList,Table_ExternalData_1[[#Headers],[6]])</f>
        <v>0</v>
      </c>
      <c r="L380" s="7">
        <f>SUMIFS(GQList,GIList,Table_ExternalData_1[[#This Row],[Item_key]],GDList,Table_ExternalData_1[[#Headers],[7]])</f>
        <v>0</v>
      </c>
      <c r="M380" s="7">
        <f>SUMIFS(GQList,GIList,Table_ExternalData_1[[#This Row],[Item_key]],GDList,Table_ExternalData_1[[#Headers],[8]])</f>
        <v>0</v>
      </c>
      <c r="N380" s="7">
        <f>SUMIFS(GQList,GIList,Table_ExternalData_1[[#This Row],[Item_key]],GDList,Table_ExternalData_1[[#Headers],[9]])</f>
        <v>0</v>
      </c>
      <c r="O380" s="7">
        <f>SUMIFS(GQList,GIList,Table_ExternalData_1[[#This Row],[Item_key]],GDList,Table_ExternalData_1[[#Headers],[10]])</f>
        <v>1920</v>
      </c>
      <c r="P380" s="7">
        <f>SUMIFS(GQList,GIList,Table_ExternalData_1[[#This Row],[Item_key]],GDList,Table_ExternalData_1[[#Headers],[11]])</f>
        <v>0</v>
      </c>
      <c r="Q380" s="7">
        <f>SUMIFS(GQList,GIList,Table_ExternalData_1[[#This Row],[Item_key]],GDList,Table_ExternalData_1[[#Headers],[12]])</f>
        <v>0</v>
      </c>
      <c r="R380" s="7">
        <f>SUMIFS(GQList,GIList,Table_ExternalData_1[[#This Row],[Item_key]],GDList,Table_ExternalData_1[[#Headers],[13]])</f>
        <v>0</v>
      </c>
      <c r="S380" s="7">
        <f>SUMIFS(GQList,GIList,Table_ExternalData_1[[#This Row],[Item_key]],GDList,Table_ExternalData_1[[#Headers],[14]])</f>
        <v>12580</v>
      </c>
      <c r="T380" s="7">
        <f>SUMIFS(GQList,GIList,Table_ExternalData_1[[#This Row],[Item_key]],GDList,Table_ExternalData_1[[#Headers],[15]])</f>
        <v>0</v>
      </c>
      <c r="U380" s="7">
        <f>SUMIFS(GQList,GIList,Table_ExternalData_1[[#This Row],[Item_key]],GDList,Table_ExternalData_1[[#Headers],[16]])</f>
        <v>0</v>
      </c>
      <c r="V380" s="7">
        <f>SUMIFS(GQList,GIList,Table_ExternalData_1[[#This Row],[Item_key]],GDList,Table_ExternalData_1[[#Headers],[17]])</f>
        <v>0</v>
      </c>
      <c r="W380" s="7">
        <f>SUMIFS(GQList,GIList,Table_ExternalData_1[[#This Row],[Item_key]],GDList,Table_ExternalData_1[[#Headers],[18]])</f>
        <v>0</v>
      </c>
      <c r="X380" s="7">
        <f>SUMIFS(GQList,GIList,Table_ExternalData_1[[#This Row],[Item_key]],GDList,Table_ExternalData_1[[#Headers],[19]])</f>
        <v>0</v>
      </c>
      <c r="Y380" s="7">
        <f>SUMIFS(GQList,GIList,Table_ExternalData_1[[#This Row],[Item_key]],GDList,Table_ExternalData_1[[#Headers],[20]])</f>
        <v>0</v>
      </c>
      <c r="Z380" s="7">
        <f>SUMIFS(GQList,GIList,Table_ExternalData_1[[#This Row],[Item_key]],GDList,Table_ExternalData_1[[#Headers],[21]])</f>
        <v>0</v>
      </c>
      <c r="AA380" s="7">
        <f>SUMIFS(GQList,GIList,Table_ExternalData_1[[#This Row],[Item_key]],GDList,Table_ExternalData_1[[#Headers],[22]])</f>
        <v>0</v>
      </c>
      <c r="AB380" s="7">
        <f>SUMIFS(GQList,GIList,Table_ExternalData_1[[#This Row],[Item_key]],GDList,Table_ExternalData_1[[#Headers],[23]])</f>
        <v>0</v>
      </c>
      <c r="AC380" s="7">
        <f>SUMIFS(GQList,GIList,Table_ExternalData_1[[#This Row],[Item_key]],GDList,Table_ExternalData_1[[#Headers],[24]])</f>
        <v>0</v>
      </c>
      <c r="AD380" s="7">
        <f>SUMIFS(GQList,GIList,Table_ExternalData_1[[#This Row],[Item_key]],GDList,Table_ExternalData_1[[#Headers],[25]])</f>
        <v>0</v>
      </c>
      <c r="AE380" s="7">
        <f>SUMIFS(GQList,GIList,Table_ExternalData_1[[#This Row],[Item_key]],GDList,Table_ExternalData_1[[#Headers],[26]])</f>
        <v>0</v>
      </c>
      <c r="AF380" s="7">
        <f>SUMIFS(GQList,GIList,Table_ExternalData_1[[#This Row],[Item_key]],GDList,Table_ExternalData_1[[#Headers],[27]])</f>
        <v>0</v>
      </c>
      <c r="AG380" s="7">
        <f>SUMIFS(GQList,GIList,Table_ExternalData_1[[#This Row],[Item_key]],GDList,Table_ExternalData_1[[#Headers],[28]])</f>
        <v>0</v>
      </c>
      <c r="AH380" s="7">
        <f>SUMIFS(GQList,GIList,Table_ExternalData_1[[#This Row],[Item_key]],GDList,Table_ExternalData_1[[#Headers],[29]])</f>
        <v>0</v>
      </c>
      <c r="AI380" s="7">
        <f>SUMIFS(GQList,GIList,Table_ExternalData_1[[#This Row],[Item_key]],GDList,Table_ExternalData_1[[#Headers],[30]])</f>
        <v>0</v>
      </c>
      <c r="AJ380" s="7">
        <f>SUMIFS(GQList,GIList,Table_ExternalData_1[[#This Row],[Item_key]],GDList,Table_ExternalData_1[[#Headers],[31]])</f>
        <v>14100</v>
      </c>
      <c r="AK380" s="7">
        <f>SUM(Table_ExternalData_1[[#This Row],[1]:[31]])</f>
        <v>41600</v>
      </c>
    </row>
    <row r="381" spans="1:37" ht="36" hidden="1">
      <c r="A381" s="3" t="s">
        <v>1135</v>
      </c>
      <c r="B381" s="3" t="s">
        <v>271</v>
      </c>
      <c r="C381" s="3" t="s">
        <v>1138</v>
      </c>
      <c r="D381" s="3" t="s">
        <v>1139</v>
      </c>
      <c r="E381" s="6" t="s">
        <v>1662</v>
      </c>
      <c r="F381" s="7">
        <f>SUMIFS(GQList,GIList,Table_ExternalData_1[[#This Row],[Item_key]],GDList,Table_ExternalData_1[[#Headers],[1]])</f>
        <v>0</v>
      </c>
      <c r="G381" s="7">
        <f>SUMIFS(GQList,GIList,Table_ExternalData_1[[#This Row],[Item_key]],GDList,Table_ExternalData_1[[#Headers],[2]])</f>
        <v>0</v>
      </c>
      <c r="H381" s="7">
        <f>SUMIFS(GQList,GIList,Table_ExternalData_1[[#This Row],[Item_key]],GDList,Table_ExternalData_1[[#Headers],[3]])</f>
        <v>0</v>
      </c>
      <c r="I381" s="7">
        <f>SUMIFS(GQList,GIList,Table_ExternalData_1[[#This Row],[Item_key]],GDList,Table_ExternalData_1[[#Headers],[4]])</f>
        <v>0</v>
      </c>
      <c r="J381" s="7">
        <f>SUMIFS(GQList,GIList,Table_ExternalData_1[[#This Row],[Item_key]],GDList,Table_ExternalData_1[[#Headers],[5]])</f>
        <v>0</v>
      </c>
      <c r="K381" s="7">
        <f>SUMIFS(GQList,GIList,Table_ExternalData_1[[#This Row],[Item_key]],GDList,Table_ExternalData_1[[#Headers],[6]])</f>
        <v>0</v>
      </c>
      <c r="L381" s="7">
        <f>SUMIFS(GQList,GIList,Table_ExternalData_1[[#This Row],[Item_key]],GDList,Table_ExternalData_1[[#Headers],[7]])</f>
        <v>0</v>
      </c>
      <c r="M381" s="7">
        <f>SUMIFS(GQList,GIList,Table_ExternalData_1[[#This Row],[Item_key]],GDList,Table_ExternalData_1[[#Headers],[8]])</f>
        <v>0</v>
      </c>
      <c r="N381" s="7">
        <f>SUMIFS(GQList,GIList,Table_ExternalData_1[[#This Row],[Item_key]],GDList,Table_ExternalData_1[[#Headers],[9]])</f>
        <v>2205</v>
      </c>
      <c r="O381" s="7">
        <f>SUMIFS(GQList,GIList,Table_ExternalData_1[[#This Row],[Item_key]],GDList,Table_ExternalData_1[[#Headers],[10]])</f>
        <v>0</v>
      </c>
      <c r="P381" s="7">
        <f>SUMIFS(GQList,GIList,Table_ExternalData_1[[#This Row],[Item_key]],GDList,Table_ExternalData_1[[#Headers],[11]])</f>
        <v>0</v>
      </c>
      <c r="Q381" s="7">
        <f>SUMIFS(GQList,GIList,Table_ExternalData_1[[#This Row],[Item_key]],GDList,Table_ExternalData_1[[#Headers],[12]])</f>
        <v>0</v>
      </c>
      <c r="R381" s="7">
        <f>SUMIFS(GQList,GIList,Table_ExternalData_1[[#This Row],[Item_key]],GDList,Table_ExternalData_1[[#Headers],[13]])</f>
        <v>0</v>
      </c>
      <c r="S381" s="7">
        <f>SUMIFS(GQList,GIList,Table_ExternalData_1[[#This Row],[Item_key]],GDList,Table_ExternalData_1[[#Headers],[14]])</f>
        <v>1600</v>
      </c>
      <c r="T381" s="7">
        <f>SUMIFS(GQList,GIList,Table_ExternalData_1[[#This Row],[Item_key]],GDList,Table_ExternalData_1[[#Headers],[15]])</f>
        <v>0</v>
      </c>
      <c r="U381" s="7">
        <f>SUMIFS(GQList,GIList,Table_ExternalData_1[[#This Row],[Item_key]],GDList,Table_ExternalData_1[[#Headers],[16]])</f>
        <v>0</v>
      </c>
      <c r="V381" s="7">
        <f>SUMIFS(GQList,GIList,Table_ExternalData_1[[#This Row],[Item_key]],GDList,Table_ExternalData_1[[#Headers],[17]])</f>
        <v>0</v>
      </c>
      <c r="W381" s="7">
        <f>SUMIFS(GQList,GIList,Table_ExternalData_1[[#This Row],[Item_key]],GDList,Table_ExternalData_1[[#Headers],[18]])</f>
        <v>0</v>
      </c>
      <c r="X381" s="7">
        <f>SUMIFS(GQList,GIList,Table_ExternalData_1[[#This Row],[Item_key]],GDList,Table_ExternalData_1[[#Headers],[19]])</f>
        <v>0</v>
      </c>
      <c r="Y381" s="7">
        <f>SUMIFS(GQList,GIList,Table_ExternalData_1[[#This Row],[Item_key]],GDList,Table_ExternalData_1[[#Headers],[20]])</f>
        <v>0</v>
      </c>
      <c r="Z381" s="7">
        <f>SUMIFS(GQList,GIList,Table_ExternalData_1[[#This Row],[Item_key]],GDList,Table_ExternalData_1[[#Headers],[21]])</f>
        <v>0</v>
      </c>
      <c r="AA381" s="7">
        <f>SUMIFS(GQList,GIList,Table_ExternalData_1[[#This Row],[Item_key]],GDList,Table_ExternalData_1[[#Headers],[22]])</f>
        <v>0</v>
      </c>
      <c r="AB381" s="7">
        <f>SUMIFS(GQList,GIList,Table_ExternalData_1[[#This Row],[Item_key]],GDList,Table_ExternalData_1[[#Headers],[23]])</f>
        <v>0</v>
      </c>
      <c r="AC381" s="7">
        <f>SUMIFS(GQList,GIList,Table_ExternalData_1[[#This Row],[Item_key]],GDList,Table_ExternalData_1[[#Headers],[24]])</f>
        <v>0</v>
      </c>
      <c r="AD381" s="7">
        <f>SUMIFS(GQList,GIList,Table_ExternalData_1[[#This Row],[Item_key]],GDList,Table_ExternalData_1[[#Headers],[25]])</f>
        <v>0</v>
      </c>
      <c r="AE381" s="7">
        <f>SUMIFS(GQList,GIList,Table_ExternalData_1[[#This Row],[Item_key]],GDList,Table_ExternalData_1[[#Headers],[26]])</f>
        <v>4000</v>
      </c>
      <c r="AF381" s="7">
        <f>SUMIFS(GQList,GIList,Table_ExternalData_1[[#This Row],[Item_key]],GDList,Table_ExternalData_1[[#Headers],[27]])</f>
        <v>0</v>
      </c>
      <c r="AG381" s="7">
        <f>SUMIFS(GQList,GIList,Table_ExternalData_1[[#This Row],[Item_key]],GDList,Table_ExternalData_1[[#Headers],[28]])</f>
        <v>0</v>
      </c>
      <c r="AH381" s="7">
        <f>SUMIFS(GQList,GIList,Table_ExternalData_1[[#This Row],[Item_key]],GDList,Table_ExternalData_1[[#Headers],[29]])</f>
        <v>0</v>
      </c>
      <c r="AI381" s="7">
        <f>SUMIFS(GQList,GIList,Table_ExternalData_1[[#This Row],[Item_key]],GDList,Table_ExternalData_1[[#Headers],[30]])</f>
        <v>4000</v>
      </c>
      <c r="AJ381" s="7">
        <f>SUMIFS(GQList,GIList,Table_ExternalData_1[[#This Row],[Item_key]],GDList,Table_ExternalData_1[[#Headers],[31]])</f>
        <v>6690</v>
      </c>
      <c r="AK381" s="7">
        <f>SUM(Table_ExternalData_1[[#This Row],[1]:[31]])</f>
        <v>18495</v>
      </c>
    </row>
    <row r="382" spans="1:37" ht="36" hidden="1">
      <c r="A382" s="3" t="s">
        <v>1135</v>
      </c>
      <c r="B382" s="3" t="s">
        <v>173</v>
      </c>
      <c r="C382" s="3" t="s">
        <v>1140</v>
      </c>
      <c r="D382" s="3" t="s">
        <v>1141</v>
      </c>
      <c r="E382" s="6" t="s">
        <v>1662</v>
      </c>
      <c r="F382" s="7">
        <f>SUMIFS(GQList,GIList,Table_ExternalData_1[[#This Row],[Item_key]],GDList,Table_ExternalData_1[[#Headers],[1]])</f>
        <v>0</v>
      </c>
      <c r="G382" s="7">
        <f>SUMIFS(GQList,GIList,Table_ExternalData_1[[#This Row],[Item_key]],GDList,Table_ExternalData_1[[#Headers],[2]])</f>
        <v>0</v>
      </c>
      <c r="H382" s="7">
        <f>SUMIFS(GQList,GIList,Table_ExternalData_1[[#This Row],[Item_key]],GDList,Table_ExternalData_1[[#Headers],[3]])</f>
        <v>0</v>
      </c>
      <c r="I382" s="7">
        <f>SUMIFS(GQList,GIList,Table_ExternalData_1[[#This Row],[Item_key]],GDList,Table_ExternalData_1[[#Headers],[4]])</f>
        <v>0</v>
      </c>
      <c r="J382" s="7">
        <f>SUMIFS(GQList,GIList,Table_ExternalData_1[[#This Row],[Item_key]],GDList,Table_ExternalData_1[[#Headers],[5]])</f>
        <v>1000</v>
      </c>
      <c r="K382" s="7">
        <f>SUMIFS(GQList,GIList,Table_ExternalData_1[[#This Row],[Item_key]],GDList,Table_ExternalData_1[[#Headers],[6]])</f>
        <v>0</v>
      </c>
      <c r="L382" s="7">
        <f>SUMIFS(GQList,GIList,Table_ExternalData_1[[#This Row],[Item_key]],GDList,Table_ExternalData_1[[#Headers],[7]])</f>
        <v>0</v>
      </c>
      <c r="M382" s="7">
        <f>SUMIFS(GQList,GIList,Table_ExternalData_1[[#This Row],[Item_key]],GDList,Table_ExternalData_1[[#Headers],[8]])</f>
        <v>0</v>
      </c>
      <c r="N382" s="7">
        <f>SUMIFS(GQList,GIList,Table_ExternalData_1[[#This Row],[Item_key]],GDList,Table_ExternalData_1[[#Headers],[9]])</f>
        <v>2000</v>
      </c>
      <c r="O382" s="7">
        <f>SUMIFS(GQList,GIList,Table_ExternalData_1[[#This Row],[Item_key]],GDList,Table_ExternalData_1[[#Headers],[10]])</f>
        <v>0</v>
      </c>
      <c r="P382" s="7">
        <f>SUMIFS(GQList,GIList,Table_ExternalData_1[[#This Row],[Item_key]],GDList,Table_ExternalData_1[[#Headers],[11]])</f>
        <v>0</v>
      </c>
      <c r="Q382" s="7">
        <f>SUMIFS(GQList,GIList,Table_ExternalData_1[[#This Row],[Item_key]],GDList,Table_ExternalData_1[[#Headers],[12]])</f>
        <v>0</v>
      </c>
      <c r="R382" s="7">
        <f>SUMIFS(GQList,GIList,Table_ExternalData_1[[#This Row],[Item_key]],GDList,Table_ExternalData_1[[#Headers],[13]])</f>
        <v>1910</v>
      </c>
      <c r="S382" s="7">
        <f>SUMIFS(GQList,GIList,Table_ExternalData_1[[#This Row],[Item_key]],GDList,Table_ExternalData_1[[#Headers],[14]])</f>
        <v>0</v>
      </c>
      <c r="T382" s="7">
        <f>SUMIFS(GQList,GIList,Table_ExternalData_1[[#This Row],[Item_key]],GDList,Table_ExternalData_1[[#Headers],[15]])</f>
        <v>0</v>
      </c>
      <c r="U382" s="7">
        <f>SUMIFS(GQList,GIList,Table_ExternalData_1[[#This Row],[Item_key]],GDList,Table_ExternalData_1[[#Headers],[16]])</f>
        <v>800</v>
      </c>
      <c r="V382" s="7">
        <f>SUMIFS(GQList,GIList,Table_ExternalData_1[[#This Row],[Item_key]],GDList,Table_ExternalData_1[[#Headers],[17]])</f>
        <v>0</v>
      </c>
      <c r="W382" s="7">
        <f>SUMIFS(GQList,GIList,Table_ExternalData_1[[#This Row],[Item_key]],GDList,Table_ExternalData_1[[#Headers],[18]])</f>
        <v>0</v>
      </c>
      <c r="X382" s="7">
        <f>SUMIFS(GQList,GIList,Table_ExternalData_1[[#This Row],[Item_key]],GDList,Table_ExternalData_1[[#Headers],[19]])</f>
        <v>0</v>
      </c>
      <c r="Y382" s="7">
        <f>SUMIFS(GQList,GIList,Table_ExternalData_1[[#This Row],[Item_key]],GDList,Table_ExternalData_1[[#Headers],[20]])</f>
        <v>0</v>
      </c>
      <c r="Z382" s="7">
        <f>SUMIFS(GQList,GIList,Table_ExternalData_1[[#This Row],[Item_key]],GDList,Table_ExternalData_1[[#Headers],[21]])</f>
        <v>0</v>
      </c>
      <c r="AA382" s="7">
        <f>SUMIFS(GQList,GIList,Table_ExternalData_1[[#This Row],[Item_key]],GDList,Table_ExternalData_1[[#Headers],[22]])</f>
        <v>0</v>
      </c>
      <c r="AB382" s="7">
        <f>SUMIFS(GQList,GIList,Table_ExternalData_1[[#This Row],[Item_key]],GDList,Table_ExternalData_1[[#Headers],[23]])</f>
        <v>0</v>
      </c>
      <c r="AC382" s="7">
        <f>SUMIFS(GQList,GIList,Table_ExternalData_1[[#This Row],[Item_key]],GDList,Table_ExternalData_1[[#Headers],[24]])</f>
        <v>2000</v>
      </c>
      <c r="AD382" s="7">
        <f>SUMIFS(GQList,GIList,Table_ExternalData_1[[#This Row],[Item_key]],GDList,Table_ExternalData_1[[#Headers],[25]])</f>
        <v>0</v>
      </c>
      <c r="AE382" s="7">
        <f>SUMIFS(GQList,GIList,Table_ExternalData_1[[#This Row],[Item_key]],GDList,Table_ExternalData_1[[#Headers],[26]])</f>
        <v>0</v>
      </c>
      <c r="AF382" s="7">
        <f>SUMIFS(GQList,GIList,Table_ExternalData_1[[#This Row],[Item_key]],GDList,Table_ExternalData_1[[#Headers],[27]])</f>
        <v>0</v>
      </c>
      <c r="AG382" s="7">
        <f>SUMIFS(GQList,GIList,Table_ExternalData_1[[#This Row],[Item_key]],GDList,Table_ExternalData_1[[#Headers],[28]])</f>
        <v>0</v>
      </c>
      <c r="AH382" s="7">
        <f>SUMIFS(GQList,GIList,Table_ExternalData_1[[#This Row],[Item_key]],GDList,Table_ExternalData_1[[#Headers],[29]])</f>
        <v>0</v>
      </c>
      <c r="AI382" s="7">
        <f>SUMIFS(GQList,GIList,Table_ExternalData_1[[#This Row],[Item_key]],GDList,Table_ExternalData_1[[#Headers],[30]])</f>
        <v>0</v>
      </c>
      <c r="AJ382" s="7">
        <f>SUMIFS(GQList,GIList,Table_ExternalData_1[[#This Row],[Item_key]],GDList,Table_ExternalData_1[[#Headers],[31]])</f>
        <v>9790</v>
      </c>
      <c r="AK382" s="7">
        <f>SUM(Table_ExternalData_1[[#This Row],[1]:[31]])</f>
        <v>17500</v>
      </c>
    </row>
    <row r="383" spans="1:37" ht="36" hidden="1">
      <c r="A383" s="3" t="s">
        <v>1135</v>
      </c>
      <c r="B383" s="3" t="s">
        <v>173</v>
      </c>
      <c r="C383" s="3" t="s">
        <v>1140</v>
      </c>
      <c r="D383" s="3" t="s">
        <v>1141</v>
      </c>
      <c r="E383" s="6" t="s">
        <v>1663</v>
      </c>
      <c r="F383" s="7">
        <f>SUMIFS(GQList,GIList,Table_ExternalData_1[[#This Row],[Item_key]],GDList,Table_ExternalData_1[[#Headers],[1]])</f>
        <v>0</v>
      </c>
      <c r="G383" s="7">
        <f>SUMIFS(GQList,GIList,Table_ExternalData_1[[#This Row],[Item_key]],GDList,Table_ExternalData_1[[#Headers],[2]])</f>
        <v>0</v>
      </c>
      <c r="H383" s="7">
        <f>SUMIFS(GQList,GIList,Table_ExternalData_1[[#This Row],[Item_key]],GDList,Table_ExternalData_1[[#Headers],[3]])</f>
        <v>0</v>
      </c>
      <c r="I383" s="7">
        <f>SUMIFS(GQList,GIList,Table_ExternalData_1[[#This Row],[Item_key]],GDList,Table_ExternalData_1[[#Headers],[4]])</f>
        <v>0</v>
      </c>
      <c r="J383" s="7">
        <f>SUMIFS(GQList,GIList,Table_ExternalData_1[[#This Row],[Item_key]],GDList,Table_ExternalData_1[[#Headers],[5]])</f>
        <v>1000</v>
      </c>
      <c r="K383" s="7">
        <f>SUMIFS(GQList,GIList,Table_ExternalData_1[[#This Row],[Item_key]],GDList,Table_ExternalData_1[[#Headers],[6]])</f>
        <v>0</v>
      </c>
      <c r="L383" s="7">
        <f>SUMIFS(GQList,GIList,Table_ExternalData_1[[#This Row],[Item_key]],GDList,Table_ExternalData_1[[#Headers],[7]])</f>
        <v>0</v>
      </c>
      <c r="M383" s="7">
        <f>SUMIFS(GQList,GIList,Table_ExternalData_1[[#This Row],[Item_key]],GDList,Table_ExternalData_1[[#Headers],[8]])</f>
        <v>0</v>
      </c>
      <c r="N383" s="7">
        <f>SUMIFS(GQList,GIList,Table_ExternalData_1[[#This Row],[Item_key]],GDList,Table_ExternalData_1[[#Headers],[9]])</f>
        <v>2000</v>
      </c>
      <c r="O383" s="7">
        <f>SUMIFS(GQList,GIList,Table_ExternalData_1[[#This Row],[Item_key]],GDList,Table_ExternalData_1[[#Headers],[10]])</f>
        <v>0</v>
      </c>
      <c r="P383" s="7">
        <f>SUMIFS(GQList,GIList,Table_ExternalData_1[[#This Row],[Item_key]],GDList,Table_ExternalData_1[[#Headers],[11]])</f>
        <v>0</v>
      </c>
      <c r="Q383" s="7">
        <f>SUMIFS(GQList,GIList,Table_ExternalData_1[[#This Row],[Item_key]],GDList,Table_ExternalData_1[[#Headers],[12]])</f>
        <v>0</v>
      </c>
      <c r="R383" s="7">
        <f>SUMIFS(GQList,GIList,Table_ExternalData_1[[#This Row],[Item_key]],GDList,Table_ExternalData_1[[#Headers],[13]])</f>
        <v>1910</v>
      </c>
      <c r="S383" s="7">
        <f>SUMIFS(GQList,GIList,Table_ExternalData_1[[#This Row],[Item_key]],GDList,Table_ExternalData_1[[#Headers],[14]])</f>
        <v>0</v>
      </c>
      <c r="T383" s="7">
        <f>SUMIFS(GQList,GIList,Table_ExternalData_1[[#This Row],[Item_key]],GDList,Table_ExternalData_1[[#Headers],[15]])</f>
        <v>0</v>
      </c>
      <c r="U383" s="7">
        <f>SUMIFS(GQList,GIList,Table_ExternalData_1[[#This Row],[Item_key]],GDList,Table_ExternalData_1[[#Headers],[16]])</f>
        <v>800</v>
      </c>
      <c r="V383" s="7">
        <f>SUMIFS(GQList,GIList,Table_ExternalData_1[[#This Row],[Item_key]],GDList,Table_ExternalData_1[[#Headers],[17]])</f>
        <v>0</v>
      </c>
      <c r="W383" s="7">
        <f>SUMIFS(GQList,GIList,Table_ExternalData_1[[#This Row],[Item_key]],GDList,Table_ExternalData_1[[#Headers],[18]])</f>
        <v>0</v>
      </c>
      <c r="X383" s="7">
        <f>SUMIFS(GQList,GIList,Table_ExternalData_1[[#This Row],[Item_key]],GDList,Table_ExternalData_1[[#Headers],[19]])</f>
        <v>0</v>
      </c>
      <c r="Y383" s="7">
        <f>SUMIFS(GQList,GIList,Table_ExternalData_1[[#This Row],[Item_key]],GDList,Table_ExternalData_1[[#Headers],[20]])</f>
        <v>0</v>
      </c>
      <c r="Z383" s="7">
        <f>SUMIFS(GQList,GIList,Table_ExternalData_1[[#This Row],[Item_key]],GDList,Table_ExternalData_1[[#Headers],[21]])</f>
        <v>0</v>
      </c>
      <c r="AA383" s="7">
        <f>SUMIFS(GQList,GIList,Table_ExternalData_1[[#This Row],[Item_key]],GDList,Table_ExternalData_1[[#Headers],[22]])</f>
        <v>0</v>
      </c>
      <c r="AB383" s="7">
        <f>SUMIFS(GQList,GIList,Table_ExternalData_1[[#This Row],[Item_key]],GDList,Table_ExternalData_1[[#Headers],[23]])</f>
        <v>0</v>
      </c>
      <c r="AC383" s="7">
        <f>SUMIFS(GQList,GIList,Table_ExternalData_1[[#This Row],[Item_key]],GDList,Table_ExternalData_1[[#Headers],[24]])</f>
        <v>2000</v>
      </c>
      <c r="AD383" s="7">
        <f>SUMIFS(GQList,GIList,Table_ExternalData_1[[#This Row],[Item_key]],GDList,Table_ExternalData_1[[#Headers],[25]])</f>
        <v>0</v>
      </c>
      <c r="AE383" s="7">
        <f>SUMIFS(GQList,GIList,Table_ExternalData_1[[#This Row],[Item_key]],GDList,Table_ExternalData_1[[#Headers],[26]])</f>
        <v>0</v>
      </c>
      <c r="AF383" s="7">
        <f>SUMIFS(GQList,GIList,Table_ExternalData_1[[#This Row],[Item_key]],GDList,Table_ExternalData_1[[#Headers],[27]])</f>
        <v>0</v>
      </c>
      <c r="AG383" s="7">
        <f>SUMIFS(GQList,GIList,Table_ExternalData_1[[#This Row],[Item_key]],GDList,Table_ExternalData_1[[#Headers],[28]])</f>
        <v>0</v>
      </c>
      <c r="AH383" s="7">
        <f>SUMIFS(GQList,GIList,Table_ExternalData_1[[#This Row],[Item_key]],GDList,Table_ExternalData_1[[#Headers],[29]])</f>
        <v>0</v>
      </c>
      <c r="AI383" s="7">
        <f>SUMIFS(GQList,GIList,Table_ExternalData_1[[#This Row],[Item_key]],GDList,Table_ExternalData_1[[#Headers],[30]])</f>
        <v>0</v>
      </c>
      <c r="AJ383" s="7">
        <f>SUMIFS(GQList,GIList,Table_ExternalData_1[[#This Row],[Item_key]],GDList,Table_ExternalData_1[[#Headers],[31]])</f>
        <v>9790</v>
      </c>
      <c r="AK383" s="7">
        <f>SUM(Table_ExternalData_1[[#This Row],[1]:[31]])</f>
        <v>17500</v>
      </c>
    </row>
    <row r="384" spans="1:37" ht="36" hidden="1">
      <c r="A384" s="3" t="s">
        <v>1135</v>
      </c>
      <c r="B384" s="3" t="s">
        <v>75</v>
      </c>
      <c r="C384" s="3" t="s">
        <v>1144</v>
      </c>
      <c r="D384" s="3" t="s">
        <v>1145</v>
      </c>
      <c r="E384" s="6" t="s">
        <v>1662</v>
      </c>
      <c r="F384" s="7">
        <f>SUMIFS(GQList,GIList,Table_ExternalData_1[[#This Row],[Item_key]],GDList,Table_ExternalData_1[[#Headers],[1]])</f>
        <v>0</v>
      </c>
      <c r="G384" s="7">
        <f>SUMIFS(GQList,GIList,Table_ExternalData_1[[#This Row],[Item_key]],GDList,Table_ExternalData_1[[#Headers],[2]])</f>
        <v>0</v>
      </c>
      <c r="H384" s="7">
        <f>SUMIFS(GQList,GIList,Table_ExternalData_1[[#This Row],[Item_key]],GDList,Table_ExternalData_1[[#Headers],[3]])</f>
        <v>1923</v>
      </c>
      <c r="I384" s="7">
        <f>SUMIFS(GQList,GIList,Table_ExternalData_1[[#This Row],[Item_key]],GDList,Table_ExternalData_1[[#Headers],[4]])</f>
        <v>0</v>
      </c>
      <c r="J384" s="7">
        <f>SUMIFS(GQList,GIList,Table_ExternalData_1[[#This Row],[Item_key]],GDList,Table_ExternalData_1[[#Headers],[5]])</f>
        <v>2000</v>
      </c>
      <c r="K384" s="7">
        <f>SUMIFS(GQList,GIList,Table_ExternalData_1[[#This Row],[Item_key]],GDList,Table_ExternalData_1[[#Headers],[6]])</f>
        <v>0</v>
      </c>
      <c r="L384" s="7">
        <f>SUMIFS(GQList,GIList,Table_ExternalData_1[[#This Row],[Item_key]],GDList,Table_ExternalData_1[[#Headers],[7]])</f>
        <v>0</v>
      </c>
      <c r="M384" s="7">
        <f>SUMIFS(GQList,GIList,Table_ExternalData_1[[#This Row],[Item_key]],GDList,Table_ExternalData_1[[#Headers],[8]])</f>
        <v>0</v>
      </c>
      <c r="N384" s="7">
        <f>SUMIFS(GQList,GIList,Table_ExternalData_1[[#This Row],[Item_key]],GDList,Table_ExternalData_1[[#Headers],[9]])</f>
        <v>0</v>
      </c>
      <c r="O384" s="7">
        <f>SUMIFS(GQList,GIList,Table_ExternalData_1[[#This Row],[Item_key]],GDList,Table_ExternalData_1[[#Headers],[10]])</f>
        <v>0</v>
      </c>
      <c r="P384" s="7">
        <f>SUMIFS(GQList,GIList,Table_ExternalData_1[[#This Row],[Item_key]],GDList,Table_ExternalData_1[[#Headers],[11]])</f>
        <v>0</v>
      </c>
      <c r="Q384" s="7">
        <f>SUMIFS(GQList,GIList,Table_ExternalData_1[[#This Row],[Item_key]],GDList,Table_ExternalData_1[[#Headers],[12]])</f>
        <v>0</v>
      </c>
      <c r="R384" s="7">
        <f>SUMIFS(GQList,GIList,Table_ExternalData_1[[#This Row],[Item_key]],GDList,Table_ExternalData_1[[#Headers],[13]])</f>
        <v>0</v>
      </c>
      <c r="S384" s="7">
        <f>SUMIFS(GQList,GIList,Table_ExternalData_1[[#This Row],[Item_key]],GDList,Table_ExternalData_1[[#Headers],[14]])</f>
        <v>0</v>
      </c>
      <c r="T384" s="7">
        <f>SUMIFS(GQList,GIList,Table_ExternalData_1[[#This Row],[Item_key]],GDList,Table_ExternalData_1[[#Headers],[15]])</f>
        <v>0</v>
      </c>
      <c r="U384" s="7">
        <f>SUMIFS(GQList,GIList,Table_ExternalData_1[[#This Row],[Item_key]],GDList,Table_ExternalData_1[[#Headers],[16]])</f>
        <v>702</v>
      </c>
      <c r="V384" s="7">
        <f>SUMIFS(GQList,GIList,Table_ExternalData_1[[#This Row],[Item_key]],GDList,Table_ExternalData_1[[#Headers],[17]])</f>
        <v>0</v>
      </c>
      <c r="W384" s="7">
        <f>SUMIFS(GQList,GIList,Table_ExternalData_1[[#This Row],[Item_key]],GDList,Table_ExternalData_1[[#Headers],[18]])</f>
        <v>0</v>
      </c>
      <c r="X384" s="7">
        <f>SUMIFS(GQList,GIList,Table_ExternalData_1[[#This Row],[Item_key]],GDList,Table_ExternalData_1[[#Headers],[19]])</f>
        <v>0</v>
      </c>
      <c r="Y384" s="7">
        <f>SUMIFS(GQList,GIList,Table_ExternalData_1[[#This Row],[Item_key]],GDList,Table_ExternalData_1[[#Headers],[20]])</f>
        <v>0</v>
      </c>
      <c r="Z384" s="7">
        <f>SUMIFS(GQList,GIList,Table_ExternalData_1[[#This Row],[Item_key]],GDList,Table_ExternalData_1[[#Headers],[21]])</f>
        <v>0</v>
      </c>
      <c r="AA384" s="7">
        <f>SUMIFS(GQList,GIList,Table_ExternalData_1[[#This Row],[Item_key]],GDList,Table_ExternalData_1[[#Headers],[22]])</f>
        <v>0</v>
      </c>
      <c r="AB384" s="7">
        <f>SUMIFS(GQList,GIList,Table_ExternalData_1[[#This Row],[Item_key]],GDList,Table_ExternalData_1[[#Headers],[23]])</f>
        <v>0</v>
      </c>
      <c r="AC384" s="7">
        <f>SUMIFS(GQList,GIList,Table_ExternalData_1[[#This Row],[Item_key]],GDList,Table_ExternalData_1[[#Headers],[24]])</f>
        <v>0</v>
      </c>
      <c r="AD384" s="7">
        <f>SUMIFS(GQList,GIList,Table_ExternalData_1[[#This Row],[Item_key]],GDList,Table_ExternalData_1[[#Headers],[25]])</f>
        <v>2625</v>
      </c>
      <c r="AE384" s="7">
        <f>SUMIFS(GQList,GIList,Table_ExternalData_1[[#This Row],[Item_key]],GDList,Table_ExternalData_1[[#Headers],[26]])</f>
        <v>4000</v>
      </c>
      <c r="AF384" s="7">
        <f>SUMIFS(GQList,GIList,Table_ExternalData_1[[#This Row],[Item_key]],GDList,Table_ExternalData_1[[#Headers],[27]])</f>
        <v>0</v>
      </c>
      <c r="AG384" s="7">
        <f>SUMIFS(GQList,GIList,Table_ExternalData_1[[#This Row],[Item_key]],GDList,Table_ExternalData_1[[#Headers],[28]])</f>
        <v>0</v>
      </c>
      <c r="AH384" s="7">
        <f>SUMIFS(GQList,GIList,Table_ExternalData_1[[#This Row],[Item_key]],GDList,Table_ExternalData_1[[#Headers],[29]])</f>
        <v>0</v>
      </c>
      <c r="AI384" s="7">
        <f>SUMIFS(GQList,GIList,Table_ExternalData_1[[#This Row],[Item_key]],GDList,Table_ExternalData_1[[#Headers],[30]])</f>
        <v>0</v>
      </c>
      <c r="AJ384" s="7">
        <f>SUMIFS(GQList,GIList,Table_ExternalData_1[[#This Row],[Item_key]],GDList,Table_ExternalData_1[[#Headers],[31]])</f>
        <v>5648</v>
      </c>
      <c r="AK384" s="7">
        <f>SUM(Table_ExternalData_1[[#This Row],[1]:[31]])</f>
        <v>16898</v>
      </c>
    </row>
    <row r="385" spans="1:37" ht="24" hidden="1">
      <c r="A385" s="3" t="s">
        <v>1146</v>
      </c>
      <c r="B385" s="3" t="s">
        <v>46</v>
      </c>
      <c r="C385" s="3" t="s">
        <v>1147</v>
      </c>
      <c r="D385" s="3" t="s">
        <v>1148</v>
      </c>
      <c r="E385" s="6" t="s">
        <v>1662</v>
      </c>
      <c r="F385" s="7">
        <f>SUMIFS(GQList,GIList,Table_ExternalData_1[[#This Row],[Item_key]],GDList,Table_ExternalData_1[[#Headers],[1]])</f>
        <v>0</v>
      </c>
      <c r="G385" s="7">
        <f>SUMIFS(GQList,GIList,Table_ExternalData_1[[#This Row],[Item_key]],GDList,Table_ExternalData_1[[#Headers],[2]])</f>
        <v>0</v>
      </c>
      <c r="H385" s="7">
        <f>SUMIFS(GQList,GIList,Table_ExternalData_1[[#This Row],[Item_key]],GDList,Table_ExternalData_1[[#Headers],[3]])</f>
        <v>1500</v>
      </c>
      <c r="I385" s="7">
        <f>SUMIFS(GQList,GIList,Table_ExternalData_1[[#This Row],[Item_key]],GDList,Table_ExternalData_1[[#Headers],[4]])</f>
        <v>0</v>
      </c>
      <c r="J385" s="7">
        <f>SUMIFS(GQList,GIList,Table_ExternalData_1[[#This Row],[Item_key]],GDList,Table_ExternalData_1[[#Headers],[5]])</f>
        <v>0</v>
      </c>
      <c r="K385" s="7">
        <f>SUMIFS(GQList,GIList,Table_ExternalData_1[[#This Row],[Item_key]],GDList,Table_ExternalData_1[[#Headers],[6]])</f>
        <v>0</v>
      </c>
      <c r="L385" s="7">
        <f>SUMIFS(GQList,GIList,Table_ExternalData_1[[#This Row],[Item_key]],GDList,Table_ExternalData_1[[#Headers],[7]])</f>
        <v>0</v>
      </c>
      <c r="M385" s="7">
        <f>SUMIFS(GQList,GIList,Table_ExternalData_1[[#This Row],[Item_key]],GDList,Table_ExternalData_1[[#Headers],[8]])</f>
        <v>0</v>
      </c>
      <c r="N385" s="7">
        <f>SUMIFS(GQList,GIList,Table_ExternalData_1[[#This Row],[Item_key]],GDList,Table_ExternalData_1[[#Headers],[9]])</f>
        <v>0</v>
      </c>
      <c r="O385" s="7">
        <f>SUMIFS(GQList,GIList,Table_ExternalData_1[[#This Row],[Item_key]],GDList,Table_ExternalData_1[[#Headers],[10]])</f>
        <v>0</v>
      </c>
      <c r="P385" s="7">
        <f>SUMIFS(GQList,GIList,Table_ExternalData_1[[#This Row],[Item_key]],GDList,Table_ExternalData_1[[#Headers],[11]])</f>
        <v>0</v>
      </c>
      <c r="Q385" s="7">
        <f>SUMIFS(GQList,GIList,Table_ExternalData_1[[#This Row],[Item_key]],GDList,Table_ExternalData_1[[#Headers],[12]])</f>
        <v>0</v>
      </c>
      <c r="R385" s="7">
        <f>SUMIFS(GQList,GIList,Table_ExternalData_1[[#This Row],[Item_key]],GDList,Table_ExternalData_1[[#Headers],[13]])</f>
        <v>0</v>
      </c>
      <c r="S385" s="7">
        <f>SUMIFS(GQList,GIList,Table_ExternalData_1[[#This Row],[Item_key]],GDList,Table_ExternalData_1[[#Headers],[14]])</f>
        <v>0</v>
      </c>
      <c r="T385" s="7">
        <f>SUMIFS(GQList,GIList,Table_ExternalData_1[[#This Row],[Item_key]],GDList,Table_ExternalData_1[[#Headers],[15]])</f>
        <v>0</v>
      </c>
      <c r="U385" s="7">
        <f>SUMIFS(GQList,GIList,Table_ExternalData_1[[#This Row],[Item_key]],GDList,Table_ExternalData_1[[#Headers],[16]])</f>
        <v>0</v>
      </c>
      <c r="V385" s="7">
        <f>SUMIFS(GQList,GIList,Table_ExternalData_1[[#This Row],[Item_key]],GDList,Table_ExternalData_1[[#Headers],[17]])</f>
        <v>0</v>
      </c>
      <c r="W385" s="7">
        <f>SUMIFS(GQList,GIList,Table_ExternalData_1[[#This Row],[Item_key]],GDList,Table_ExternalData_1[[#Headers],[18]])</f>
        <v>0</v>
      </c>
      <c r="X385" s="7">
        <f>SUMIFS(GQList,GIList,Table_ExternalData_1[[#This Row],[Item_key]],GDList,Table_ExternalData_1[[#Headers],[19]])</f>
        <v>0</v>
      </c>
      <c r="Y385" s="7">
        <f>SUMIFS(GQList,GIList,Table_ExternalData_1[[#This Row],[Item_key]],GDList,Table_ExternalData_1[[#Headers],[20]])</f>
        <v>0</v>
      </c>
      <c r="Z385" s="7">
        <f>SUMIFS(GQList,GIList,Table_ExternalData_1[[#This Row],[Item_key]],GDList,Table_ExternalData_1[[#Headers],[21]])</f>
        <v>0</v>
      </c>
      <c r="AA385" s="7">
        <f>SUMIFS(GQList,GIList,Table_ExternalData_1[[#This Row],[Item_key]],GDList,Table_ExternalData_1[[#Headers],[22]])</f>
        <v>0</v>
      </c>
      <c r="AB385" s="7">
        <f>SUMIFS(GQList,GIList,Table_ExternalData_1[[#This Row],[Item_key]],GDList,Table_ExternalData_1[[#Headers],[23]])</f>
        <v>0</v>
      </c>
      <c r="AC385" s="7">
        <f>SUMIFS(GQList,GIList,Table_ExternalData_1[[#This Row],[Item_key]],GDList,Table_ExternalData_1[[#Headers],[24]])</f>
        <v>0</v>
      </c>
      <c r="AD385" s="7">
        <f>SUMIFS(GQList,GIList,Table_ExternalData_1[[#This Row],[Item_key]],GDList,Table_ExternalData_1[[#Headers],[25]])</f>
        <v>0</v>
      </c>
      <c r="AE385" s="7">
        <f>SUMIFS(GQList,GIList,Table_ExternalData_1[[#This Row],[Item_key]],GDList,Table_ExternalData_1[[#Headers],[26]])</f>
        <v>0</v>
      </c>
      <c r="AF385" s="7">
        <f>SUMIFS(GQList,GIList,Table_ExternalData_1[[#This Row],[Item_key]],GDList,Table_ExternalData_1[[#Headers],[27]])</f>
        <v>0</v>
      </c>
      <c r="AG385" s="7">
        <f>SUMIFS(GQList,GIList,Table_ExternalData_1[[#This Row],[Item_key]],GDList,Table_ExternalData_1[[#Headers],[28]])</f>
        <v>0</v>
      </c>
      <c r="AH385" s="7">
        <f>SUMIFS(GQList,GIList,Table_ExternalData_1[[#This Row],[Item_key]],GDList,Table_ExternalData_1[[#Headers],[29]])</f>
        <v>0</v>
      </c>
      <c r="AI385" s="7">
        <f>SUMIFS(GQList,GIList,Table_ExternalData_1[[#This Row],[Item_key]],GDList,Table_ExternalData_1[[#Headers],[30]])</f>
        <v>1000</v>
      </c>
      <c r="AJ385" s="7">
        <f>SUMIFS(GQList,GIList,Table_ExternalData_1[[#This Row],[Item_key]],GDList,Table_ExternalData_1[[#Headers],[31]])</f>
        <v>0</v>
      </c>
      <c r="AK385" s="7">
        <f>SUM(Table_ExternalData_1[[#This Row],[1]:[31]])</f>
        <v>2500</v>
      </c>
    </row>
    <row r="386" spans="1:37" ht="24" hidden="1">
      <c r="A386" s="3" t="s">
        <v>1146</v>
      </c>
      <c r="B386" s="3" t="s">
        <v>57</v>
      </c>
      <c r="C386" s="3" t="s">
        <v>1149</v>
      </c>
      <c r="D386" s="3" t="s">
        <v>732</v>
      </c>
      <c r="E386" s="6" t="s">
        <v>1662</v>
      </c>
      <c r="F386" s="7">
        <f>SUMIFS(GQList,GIList,Table_ExternalData_1[[#This Row],[Item_key]],GDList,Table_ExternalData_1[[#Headers],[1]])</f>
        <v>0</v>
      </c>
      <c r="G386" s="7">
        <f>SUMIFS(GQList,GIList,Table_ExternalData_1[[#This Row],[Item_key]],GDList,Table_ExternalData_1[[#Headers],[2]])</f>
        <v>0</v>
      </c>
      <c r="H386" s="7">
        <f>SUMIFS(GQList,GIList,Table_ExternalData_1[[#This Row],[Item_key]],GDList,Table_ExternalData_1[[#Headers],[3]])</f>
        <v>1500</v>
      </c>
      <c r="I386" s="7">
        <f>SUMIFS(GQList,GIList,Table_ExternalData_1[[#This Row],[Item_key]],GDList,Table_ExternalData_1[[#Headers],[4]])</f>
        <v>0</v>
      </c>
      <c r="J386" s="7">
        <f>SUMIFS(GQList,GIList,Table_ExternalData_1[[#This Row],[Item_key]],GDList,Table_ExternalData_1[[#Headers],[5]])</f>
        <v>0</v>
      </c>
      <c r="K386" s="7">
        <f>SUMIFS(GQList,GIList,Table_ExternalData_1[[#This Row],[Item_key]],GDList,Table_ExternalData_1[[#Headers],[6]])</f>
        <v>0</v>
      </c>
      <c r="L386" s="7">
        <f>SUMIFS(GQList,GIList,Table_ExternalData_1[[#This Row],[Item_key]],GDList,Table_ExternalData_1[[#Headers],[7]])</f>
        <v>0</v>
      </c>
      <c r="M386" s="7">
        <f>SUMIFS(GQList,GIList,Table_ExternalData_1[[#This Row],[Item_key]],GDList,Table_ExternalData_1[[#Headers],[8]])</f>
        <v>0</v>
      </c>
      <c r="N386" s="7">
        <f>SUMIFS(GQList,GIList,Table_ExternalData_1[[#This Row],[Item_key]],GDList,Table_ExternalData_1[[#Headers],[9]])</f>
        <v>0</v>
      </c>
      <c r="O386" s="7">
        <f>SUMIFS(GQList,GIList,Table_ExternalData_1[[#This Row],[Item_key]],GDList,Table_ExternalData_1[[#Headers],[10]])</f>
        <v>0</v>
      </c>
      <c r="P386" s="7">
        <f>SUMIFS(GQList,GIList,Table_ExternalData_1[[#This Row],[Item_key]],GDList,Table_ExternalData_1[[#Headers],[11]])</f>
        <v>0</v>
      </c>
      <c r="Q386" s="7">
        <f>SUMIFS(GQList,GIList,Table_ExternalData_1[[#This Row],[Item_key]],GDList,Table_ExternalData_1[[#Headers],[12]])</f>
        <v>0</v>
      </c>
      <c r="R386" s="7">
        <f>SUMIFS(GQList,GIList,Table_ExternalData_1[[#This Row],[Item_key]],GDList,Table_ExternalData_1[[#Headers],[13]])</f>
        <v>0</v>
      </c>
      <c r="S386" s="7">
        <f>SUMIFS(GQList,GIList,Table_ExternalData_1[[#This Row],[Item_key]],GDList,Table_ExternalData_1[[#Headers],[14]])</f>
        <v>0</v>
      </c>
      <c r="T386" s="7">
        <f>SUMIFS(GQList,GIList,Table_ExternalData_1[[#This Row],[Item_key]],GDList,Table_ExternalData_1[[#Headers],[15]])</f>
        <v>0</v>
      </c>
      <c r="U386" s="7">
        <f>SUMIFS(GQList,GIList,Table_ExternalData_1[[#This Row],[Item_key]],GDList,Table_ExternalData_1[[#Headers],[16]])</f>
        <v>0</v>
      </c>
      <c r="V386" s="7">
        <f>SUMIFS(GQList,GIList,Table_ExternalData_1[[#This Row],[Item_key]],GDList,Table_ExternalData_1[[#Headers],[17]])</f>
        <v>0</v>
      </c>
      <c r="W386" s="7">
        <f>SUMIFS(GQList,GIList,Table_ExternalData_1[[#This Row],[Item_key]],GDList,Table_ExternalData_1[[#Headers],[18]])</f>
        <v>0</v>
      </c>
      <c r="X386" s="7">
        <f>SUMIFS(GQList,GIList,Table_ExternalData_1[[#This Row],[Item_key]],GDList,Table_ExternalData_1[[#Headers],[19]])</f>
        <v>0</v>
      </c>
      <c r="Y386" s="7">
        <f>SUMIFS(GQList,GIList,Table_ExternalData_1[[#This Row],[Item_key]],GDList,Table_ExternalData_1[[#Headers],[20]])</f>
        <v>0</v>
      </c>
      <c r="Z386" s="7">
        <f>SUMIFS(GQList,GIList,Table_ExternalData_1[[#This Row],[Item_key]],GDList,Table_ExternalData_1[[#Headers],[21]])</f>
        <v>0</v>
      </c>
      <c r="AA386" s="7">
        <f>SUMIFS(GQList,GIList,Table_ExternalData_1[[#This Row],[Item_key]],GDList,Table_ExternalData_1[[#Headers],[22]])</f>
        <v>0</v>
      </c>
      <c r="AB386" s="7">
        <f>SUMIFS(GQList,GIList,Table_ExternalData_1[[#This Row],[Item_key]],GDList,Table_ExternalData_1[[#Headers],[23]])</f>
        <v>0</v>
      </c>
      <c r="AC386" s="7">
        <f>SUMIFS(GQList,GIList,Table_ExternalData_1[[#This Row],[Item_key]],GDList,Table_ExternalData_1[[#Headers],[24]])</f>
        <v>0</v>
      </c>
      <c r="AD386" s="7">
        <f>SUMIFS(GQList,GIList,Table_ExternalData_1[[#This Row],[Item_key]],GDList,Table_ExternalData_1[[#Headers],[25]])</f>
        <v>0</v>
      </c>
      <c r="AE386" s="7">
        <f>SUMIFS(GQList,GIList,Table_ExternalData_1[[#This Row],[Item_key]],GDList,Table_ExternalData_1[[#Headers],[26]])</f>
        <v>0</v>
      </c>
      <c r="AF386" s="7">
        <f>SUMIFS(GQList,GIList,Table_ExternalData_1[[#This Row],[Item_key]],GDList,Table_ExternalData_1[[#Headers],[27]])</f>
        <v>0</v>
      </c>
      <c r="AG386" s="7">
        <f>SUMIFS(GQList,GIList,Table_ExternalData_1[[#This Row],[Item_key]],GDList,Table_ExternalData_1[[#Headers],[28]])</f>
        <v>0</v>
      </c>
      <c r="AH386" s="7">
        <f>SUMIFS(GQList,GIList,Table_ExternalData_1[[#This Row],[Item_key]],GDList,Table_ExternalData_1[[#Headers],[29]])</f>
        <v>0</v>
      </c>
      <c r="AI386" s="7">
        <f>SUMIFS(GQList,GIList,Table_ExternalData_1[[#This Row],[Item_key]],GDList,Table_ExternalData_1[[#Headers],[30]])</f>
        <v>0</v>
      </c>
      <c r="AJ386" s="7">
        <f>SUMIFS(GQList,GIList,Table_ExternalData_1[[#This Row],[Item_key]],GDList,Table_ExternalData_1[[#Headers],[31]])</f>
        <v>0</v>
      </c>
      <c r="AK386" s="7">
        <f>SUM(Table_ExternalData_1[[#This Row],[1]:[31]])</f>
        <v>1500</v>
      </c>
    </row>
    <row r="387" spans="1:37" ht="24" hidden="1">
      <c r="A387" s="3" t="s">
        <v>1146</v>
      </c>
      <c r="B387" s="3" t="s">
        <v>84</v>
      </c>
      <c r="C387" s="3" t="s">
        <v>1151</v>
      </c>
      <c r="D387" s="3" t="s">
        <v>1152</v>
      </c>
      <c r="E387" s="6" t="s">
        <v>1662</v>
      </c>
      <c r="F387" s="7">
        <f>SUMIFS(GQList,GIList,Table_ExternalData_1[[#This Row],[Item_key]],GDList,Table_ExternalData_1[[#Headers],[1]])</f>
        <v>0</v>
      </c>
      <c r="G387" s="7">
        <f>SUMIFS(GQList,GIList,Table_ExternalData_1[[#This Row],[Item_key]],GDList,Table_ExternalData_1[[#Headers],[2]])</f>
        <v>0</v>
      </c>
      <c r="H387" s="7">
        <f>SUMIFS(GQList,GIList,Table_ExternalData_1[[#This Row],[Item_key]],GDList,Table_ExternalData_1[[#Headers],[3]])</f>
        <v>1000</v>
      </c>
      <c r="I387" s="7">
        <f>SUMIFS(GQList,GIList,Table_ExternalData_1[[#This Row],[Item_key]],GDList,Table_ExternalData_1[[#Headers],[4]])</f>
        <v>0</v>
      </c>
      <c r="J387" s="7">
        <f>SUMIFS(GQList,GIList,Table_ExternalData_1[[#This Row],[Item_key]],GDList,Table_ExternalData_1[[#Headers],[5]])</f>
        <v>0</v>
      </c>
      <c r="K387" s="7">
        <f>SUMIFS(GQList,GIList,Table_ExternalData_1[[#This Row],[Item_key]],GDList,Table_ExternalData_1[[#Headers],[6]])</f>
        <v>0</v>
      </c>
      <c r="L387" s="7">
        <f>SUMIFS(GQList,GIList,Table_ExternalData_1[[#This Row],[Item_key]],GDList,Table_ExternalData_1[[#Headers],[7]])</f>
        <v>0</v>
      </c>
      <c r="M387" s="7">
        <f>SUMIFS(GQList,GIList,Table_ExternalData_1[[#This Row],[Item_key]],GDList,Table_ExternalData_1[[#Headers],[8]])</f>
        <v>0</v>
      </c>
      <c r="N387" s="7">
        <f>SUMIFS(GQList,GIList,Table_ExternalData_1[[#This Row],[Item_key]],GDList,Table_ExternalData_1[[#Headers],[9]])</f>
        <v>0</v>
      </c>
      <c r="O387" s="7">
        <f>SUMIFS(GQList,GIList,Table_ExternalData_1[[#This Row],[Item_key]],GDList,Table_ExternalData_1[[#Headers],[10]])</f>
        <v>0</v>
      </c>
      <c r="P387" s="7">
        <f>SUMIFS(GQList,GIList,Table_ExternalData_1[[#This Row],[Item_key]],GDList,Table_ExternalData_1[[#Headers],[11]])</f>
        <v>0</v>
      </c>
      <c r="Q387" s="7">
        <f>SUMIFS(GQList,GIList,Table_ExternalData_1[[#This Row],[Item_key]],GDList,Table_ExternalData_1[[#Headers],[12]])</f>
        <v>0</v>
      </c>
      <c r="R387" s="7">
        <f>SUMIFS(GQList,GIList,Table_ExternalData_1[[#This Row],[Item_key]],GDList,Table_ExternalData_1[[#Headers],[13]])</f>
        <v>0</v>
      </c>
      <c r="S387" s="7">
        <f>SUMIFS(GQList,GIList,Table_ExternalData_1[[#This Row],[Item_key]],GDList,Table_ExternalData_1[[#Headers],[14]])</f>
        <v>0</v>
      </c>
      <c r="T387" s="7">
        <f>SUMIFS(GQList,GIList,Table_ExternalData_1[[#This Row],[Item_key]],GDList,Table_ExternalData_1[[#Headers],[15]])</f>
        <v>0</v>
      </c>
      <c r="U387" s="7">
        <f>SUMIFS(GQList,GIList,Table_ExternalData_1[[#This Row],[Item_key]],GDList,Table_ExternalData_1[[#Headers],[16]])</f>
        <v>0</v>
      </c>
      <c r="V387" s="7">
        <f>SUMIFS(GQList,GIList,Table_ExternalData_1[[#This Row],[Item_key]],GDList,Table_ExternalData_1[[#Headers],[17]])</f>
        <v>0</v>
      </c>
      <c r="W387" s="7">
        <f>SUMIFS(GQList,GIList,Table_ExternalData_1[[#This Row],[Item_key]],GDList,Table_ExternalData_1[[#Headers],[18]])</f>
        <v>0</v>
      </c>
      <c r="X387" s="7">
        <f>SUMIFS(GQList,GIList,Table_ExternalData_1[[#This Row],[Item_key]],GDList,Table_ExternalData_1[[#Headers],[19]])</f>
        <v>0</v>
      </c>
      <c r="Y387" s="7">
        <f>SUMIFS(GQList,GIList,Table_ExternalData_1[[#This Row],[Item_key]],GDList,Table_ExternalData_1[[#Headers],[20]])</f>
        <v>0</v>
      </c>
      <c r="Z387" s="7">
        <f>SUMIFS(GQList,GIList,Table_ExternalData_1[[#This Row],[Item_key]],GDList,Table_ExternalData_1[[#Headers],[21]])</f>
        <v>0</v>
      </c>
      <c r="AA387" s="7">
        <f>SUMIFS(GQList,GIList,Table_ExternalData_1[[#This Row],[Item_key]],GDList,Table_ExternalData_1[[#Headers],[22]])</f>
        <v>0</v>
      </c>
      <c r="AB387" s="7">
        <f>SUMIFS(GQList,GIList,Table_ExternalData_1[[#This Row],[Item_key]],GDList,Table_ExternalData_1[[#Headers],[23]])</f>
        <v>0</v>
      </c>
      <c r="AC387" s="7">
        <f>SUMIFS(GQList,GIList,Table_ExternalData_1[[#This Row],[Item_key]],GDList,Table_ExternalData_1[[#Headers],[24]])</f>
        <v>0</v>
      </c>
      <c r="AD387" s="7">
        <f>SUMIFS(GQList,GIList,Table_ExternalData_1[[#This Row],[Item_key]],GDList,Table_ExternalData_1[[#Headers],[25]])</f>
        <v>0</v>
      </c>
      <c r="AE387" s="7">
        <f>SUMIFS(GQList,GIList,Table_ExternalData_1[[#This Row],[Item_key]],GDList,Table_ExternalData_1[[#Headers],[26]])</f>
        <v>0</v>
      </c>
      <c r="AF387" s="7">
        <f>SUMIFS(GQList,GIList,Table_ExternalData_1[[#This Row],[Item_key]],GDList,Table_ExternalData_1[[#Headers],[27]])</f>
        <v>0</v>
      </c>
      <c r="AG387" s="7">
        <f>SUMIFS(GQList,GIList,Table_ExternalData_1[[#This Row],[Item_key]],GDList,Table_ExternalData_1[[#Headers],[28]])</f>
        <v>0</v>
      </c>
      <c r="AH387" s="7">
        <f>SUMIFS(GQList,GIList,Table_ExternalData_1[[#This Row],[Item_key]],GDList,Table_ExternalData_1[[#Headers],[29]])</f>
        <v>0</v>
      </c>
      <c r="AI387" s="7">
        <f>SUMIFS(GQList,GIList,Table_ExternalData_1[[#This Row],[Item_key]],GDList,Table_ExternalData_1[[#Headers],[30]])</f>
        <v>0</v>
      </c>
      <c r="AJ387" s="7">
        <f>SUMIFS(GQList,GIList,Table_ExternalData_1[[#This Row],[Item_key]],GDList,Table_ExternalData_1[[#Headers],[31]])</f>
        <v>0</v>
      </c>
      <c r="AK387" s="7">
        <f>SUM(Table_ExternalData_1[[#This Row],[1]:[31]])</f>
        <v>1000</v>
      </c>
    </row>
    <row r="388" spans="1:37" hidden="1">
      <c r="A388" s="3" t="s">
        <v>1153</v>
      </c>
      <c r="B388" s="3" t="s">
        <v>73</v>
      </c>
      <c r="C388" s="3" t="s">
        <v>1154</v>
      </c>
      <c r="D388" s="3" t="s">
        <v>1155</v>
      </c>
      <c r="E388" s="6" t="s">
        <v>1662</v>
      </c>
      <c r="F388" s="7">
        <f>SUMIFS(GQList,GIList,Table_ExternalData_1[[#This Row],[Item_key]],GDList,Table_ExternalData_1[[#Headers],[1]])</f>
        <v>0</v>
      </c>
      <c r="G388" s="7">
        <f>SUMIFS(GQList,GIList,Table_ExternalData_1[[#This Row],[Item_key]],GDList,Table_ExternalData_1[[#Headers],[2]])</f>
        <v>0</v>
      </c>
      <c r="H388" s="7">
        <f>SUMIFS(GQList,GIList,Table_ExternalData_1[[#This Row],[Item_key]],GDList,Table_ExternalData_1[[#Headers],[3]])</f>
        <v>1700</v>
      </c>
      <c r="I388" s="7">
        <f>SUMIFS(GQList,GIList,Table_ExternalData_1[[#This Row],[Item_key]],GDList,Table_ExternalData_1[[#Headers],[4]])</f>
        <v>0</v>
      </c>
      <c r="J388" s="7">
        <f>SUMIFS(GQList,GIList,Table_ExternalData_1[[#This Row],[Item_key]],GDList,Table_ExternalData_1[[#Headers],[5]])</f>
        <v>0</v>
      </c>
      <c r="K388" s="7">
        <f>SUMIFS(GQList,GIList,Table_ExternalData_1[[#This Row],[Item_key]],GDList,Table_ExternalData_1[[#Headers],[6]])</f>
        <v>0</v>
      </c>
      <c r="L388" s="7">
        <f>SUMIFS(GQList,GIList,Table_ExternalData_1[[#This Row],[Item_key]],GDList,Table_ExternalData_1[[#Headers],[7]])</f>
        <v>0</v>
      </c>
      <c r="M388" s="7">
        <f>SUMIFS(GQList,GIList,Table_ExternalData_1[[#This Row],[Item_key]],GDList,Table_ExternalData_1[[#Headers],[8]])</f>
        <v>0</v>
      </c>
      <c r="N388" s="7">
        <f>SUMIFS(GQList,GIList,Table_ExternalData_1[[#This Row],[Item_key]],GDList,Table_ExternalData_1[[#Headers],[9]])</f>
        <v>0</v>
      </c>
      <c r="O388" s="7">
        <f>SUMIFS(GQList,GIList,Table_ExternalData_1[[#This Row],[Item_key]],GDList,Table_ExternalData_1[[#Headers],[10]])</f>
        <v>0</v>
      </c>
      <c r="P388" s="7">
        <f>SUMIFS(GQList,GIList,Table_ExternalData_1[[#This Row],[Item_key]],GDList,Table_ExternalData_1[[#Headers],[11]])</f>
        <v>0</v>
      </c>
      <c r="Q388" s="7">
        <f>SUMIFS(GQList,GIList,Table_ExternalData_1[[#This Row],[Item_key]],GDList,Table_ExternalData_1[[#Headers],[12]])</f>
        <v>0</v>
      </c>
      <c r="R388" s="7">
        <f>SUMIFS(GQList,GIList,Table_ExternalData_1[[#This Row],[Item_key]],GDList,Table_ExternalData_1[[#Headers],[13]])</f>
        <v>0</v>
      </c>
      <c r="S388" s="7">
        <f>SUMIFS(GQList,GIList,Table_ExternalData_1[[#This Row],[Item_key]],GDList,Table_ExternalData_1[[#Headers],[14]])</f>
        <v>0</v>
      </c>
      <c r="T388" s="7">
        <f>SUMIFS(GQList,GIList,Table_ExternalData_1[[#This Row],[Item_key]],GDList,Table_ExternalData_1[[#Headers],[15]])</f>
        <v>0</v>
      </c>
      <c r="U388" s="7">
        <f>SUMIFS(GQList,GIList,Table_ExternalData_1[[#This Row],[Item_key]],GDList,Table_ExternalData_1[[#Headers],[16]])</f>
        <v>0</v>
      </c>
      <c r="V388" s="7">
        <f>SUMIFS(GQList,GIList,Table_ExternalData_1[[#This Row],[Item_key]],GDList,Table_ExternalData_1[[#Headers],[17]])</f>
        <v>0</v>
      </c>
      <c r="W388" s="7">
        <f>SUMIFS(GQList,GIList,Table_ExternalData_1[[#This Row],[Item_key]],GDList,Table_ExternalData_1[[#Headers],[18]])</f>
        <v>0</v>
      </c>
      <c r="X388" s="7">
        <f>SUMIFS(GQList,GIList,Table_ExternalData_1[[#This Row],[Item_key]],GDList,Table_ExternalData_1[[#Headers],[19]])</f>
        <v>0</v>
      </c>
      <c r="Y388" s="7">
        <f>SUMIFS(GQList,GIList,Table_ExternalData_1[[#This Row],[Item_key]],GDList,Table_ExternalData_1[[#Headers],[20]])</f>
        <v>0</v>
      </c>
      <c r="Z388" s="7">
        <f>SUMIFS(GQList,GIList,Table_ExternalData_1[[#This Row],[Item_key]],GDList,Table_ExternalData_1[[#Headers],[21]])</f>
        <v>0</v>
      </c>
      <c r="AA388" s="7">
        <f>SUMIFS(GQList,GIList,Table_ExternalData_1[[#This Row],[Item_key]],GDList,Table_ExternalData_1[[#Headers],[22]])</f>
        <v>0</v>
      </c>
      <c r="AB388" s="7">
        <f>SUMIFS(GQList,GIList,Table_ExternalData_1[[#This Row],[Item_key]],GDList,Table_ExternalData_1[[#Headers],[23]])</f>
        <v>0</v>
      </c>
      <c r="AC388" s="7">
        <f>SUMIFS(GQList,GIList,Table_ExternalData_1[[#This Row],[Item_key]],GDList,Table_ExternalData_1[[#Headers],[24]])</f>
        <v>10000</v>
      </c>
      <c r="AD388" s="7">
        <f>SUMIFS(GQList,GIList,Table_ExternalData_1[[#This Row],[Item_key]],GDList,Table_ExternalData_1[[#Headers],[25]])</f>
        <v>2300</v>
      </c>
      <c r="AE388" s="7">
        <f>SUMIFS(GQList,GIList,Table_ExternalData_1[[#This Row],[Item_key]],GDList,Table_ExternalData_1[[#Headers],[26]])</f>
        <v>0</v>
      </c>
      <c r="AF388" s="7">
        <f>SUMIFS(GQList,GIList,Table_ExternalData_1[[#This Row],[Item_key]],GDList,Table_ExternalData_1[[#Headers],[27]])</f>
        <v>0</v>
      </c>
      <c r="AG388" s="7">
        <f>SUMIFS(GQList,GIList,Table_ExternalData_1[[#This Row],[Item_key]],GDList,Table_ExternalData_1[[#Headers],[28]])</f>
        <v>0</v>
      </c>
      <c r="AH388" s="7">
        <f>SUMIFS(GQList,GIList,Table_ExternalData_1[[#This Row],[Item_key]],GDList,Table_ExternalData_1[[#Headers],[29]])</f>
        <v>0</v>
      </c>
      <c r="AI388" s="7">
        <f>SUMIFS(GQList,GIList,Table_ExternalData_1[[#This Row],[Item_key]],GDList,Table_ExternalData_1[[#Headers],[30]])</f>
        <v>0</v>
      </c>
      <c r="AJ388" s="7">
        <f>SUMIFS(GQList,GIList,Table_ExternalData_1[[#This Row],[Item_key]],GDList,Table_ExternalData_1[[#Headers],[31]])</f>
        <v>0</v>
      </c>
      <c r="AK388" s="7">
        <f>SUM(Table_ExternalData_1[[#This Row],[1]:[31]])</f>
        <v>14000</v>
      </c>
    </row>
    <row r="389" spans="1:37" hidden="1">
      <c r="A389" s="3" t="s">
        <v>1156</v>
      </c>
      <c r="B389" s="3" t="s">
        <v>196</v>
      </c>
      <c r="C389" s="3" t="s">
        <v>1157</v>
      </c>
      <c r="D389" s="3" t="s">
        <v>1158</v>
      </c>
      <c r="E389" s="6" t="s">
        <v>1662</v>
      </c>
      <c r="F389" s="7">
        <f>SUMIFS(GQList,GIList,Table_ExternalData_1[[#This Row],[Item_key]],GDList,Table_ExternalData_1[[#Headers],[1]])</f>
        <v>0</v>
      </c>
      <c r="G389" s="7">
        <f>SUMIFS(GQList,GIList,Table_ExternalData_1[[#This Row],[Item_key]],GDList,Table_ExternalData_1[[#Headers],[2]])</f>
        <v>0</v>
      </c>
      <c r="H389" s="7">
        <f>SUMIFS(GQList,GIList,Table_ExternalData_1[[#This Row],[Item_key]],GDList,Table_ExternalData_1[[#Headers],[3]])</f>
        <v>0</v>
      </c>
      <c r="I389" s="7">
        <f>SUMIFS(GQList,GIList,Table_ExternalData_1[[#This Row],[Item_key]],GDList,Table_ExternalData_1[[#Headers],[4]])</f>
        <v>0</v>
      </c>
      <c r="J389" s="7">
        <f>SUMIFS(GQList,GIList,Table_ExternalData_1[[#This Row],[Item_key]],GDList,Table_ExternalData_1[[#Headers],[5]])</f>
        <v>0</v>
      </c>
      <c r="K389" s="7">
        <f>SUMIFS(GQList,GIList,Table_ExternalData_1[[#This Row],[Item_key]],GDList,Table_ExternalData_1[[#Headers],[6]])</f>
        <v>180</v>
      </c>
      <c r="L389" s="7">
        <f>SUMIFS(GQList,GIList,Table_ExternalData_1[[#This Row],[Item_key]],GDList,Table_ExternalData_1[[#Headers],[7]])</f>
        <v>0</v>
      </c>
      <c r="M389" s="7">
        <f>SUMIFS(GQList,GIList,Table_ExternalData_1[[#This Row],[Item_key]],GDList,Table_ExternalData_1[[#Headers],[8]])</f>
        <v>0</v>
      </c>
      <c r="N389" s="7">
        <f>SUMIFS(GQList,GIList,Table_ExternalData_1[[#This Row],[Item_key]],GDList,Table_ExternalData_1[[#Headers],[9]])</f>
        <v>0</v>
      </c>
      <c r="O389" s="7">
        <f>SUMIFS(GQList,GIList,Table_ExternalData_1[[#This Row],[Item_key]],GDList,Table_ExternalData_1[[#Headers],[10]])</f>
        <v>0</v>
      </c>
      <c r="P389" s="7">
        <f>SUMIFS(GQList,GIList,Table_ExternalData_1[[#This Row],[Item_key]],GDList,Table_ExternalData_1[[#Headers],[11]])</f>
        <v>0</v>
      </c>
      <c r="Q389" s="7">
        <f>SUMIFS(GQList,GIList,Table_ExternalData_1[[#This Row],[Item_key]],GDList,Table_ExternalData_1[[#Headers],[12]])</f>
        <v>0</v>
      </c>
      <c r="R389" s="7">
        <f>SUMIFS(GQList,GIList,Table_ExternalData_1[[#This Row],[Item_key]],GDList,Table_ExternalData_1[[#Headers],[13]])</f>
        <v>0</v>
      </c>
      <c r="S389" s="7">
        <f>SUMIFS(GQList,GIList,Table_ExternalData_1[[#This Row],[Item_key]],GDList,Table_ExternalData_1[[#Headers],[14]])</f>
        <v>0</v>
      </c>
      <c r="T389" s="7">
        <f>SUMIFS(GQList,GIList,Table_ExternalData_1[[#This Row],[Item_key]],GDList,Table_ExternalData_1[[#Headers],[15]])</f>
        <v>0</v>
      </c>
      <c r="U389" s="7">
        <f>SUMIFS(GQList,GIList,Table_ExternalData_1[[#This Row],[Item_key]],GDList,Table_ExternalData_1[[#Headers],[16]])</f>
        <v>0</v>
      </c>
      <c r="V389" s="7">
        <f>SUMIFS(GQList,GIList,Table_ExternalData_1[[#This Row],[Item_key]],GDList,Table_ExternalData_1[[#Headers],[17]])</f>
        <v>0</v>
      </c>
      <c r="W389" s="7">
        <f>SUMIFS(GQList,GIList,Table_ExternalData_1[[#This Row],[Item_key]],GDList,Table_ExternalData_1[[#Headers],[18]])</f>
        <v>0</v>
      </c>
      <c r="X389" s="7">
        <f>SUMIFS(GQList,GIList,Table_ExternalData_1[[#This Row],[Item_key]],GDList,Table_ExternalData_1[[#Headers],[19]])</f>
        <v>0</v>
      </c>
      <c r="Y389" s="7">
        <f>SUMIFS(GQList,GIList,Table_ExternalData_1[[#This Row],[Item_key]],GDList,Table_ExternalData_1[[#Headers],[20]])</f>
        <v>136</v>
      </c>
      <c r="Z389" s="7">
        <f>SUMIFS(GQList,GIList,Table_ExternalData_1[[#This Row],[Item_key]],GDList,Table_ExternalData_1[[#Headers],[21]])</f>
        <v>0</v>
      </c>
      <c r="AA389" s="7">
        <f>SUMIFS(GQList,GIList,Table_ExternalData_1[[#This Row],[Item_key]],GDList,Table_ExternalData_1[[#Headers],[22]])</f>
        <v>0</v>
      </c>
      <c r="AB389" s="7">
        <f>SUMIFS(GQList,GIList,Table_ExternalData_1[[#This Row],[Item_key]],GDList,Table_ExternalData_1[[#Headers],[23]])</f>
        <v>0</v>
      </c>
      <c r="AC389" s="7">
        <f>SUMIFS(GQList,GIList,Table_ExternalData_1[[#This Row],[Item_key]],GDList,Table_ExternalData_1[[#Headers],[24]])</f>
        <v>0</v>
      </c>
      <c r="AD389" s="7">
        <f>SUMIFS(GQList,GIList,Table_ExternalData_1[[#This Row],[Item_key]],GDList,Table_ExternalData_1[[#Headers],[25]])</f>
        <v>0</v>
      </c>
      <c r="AE389" s="7">
        <f>SUMIFS(GQList,GIList,Table_ExternalData_1[[#This Row],[Item_key]],GDList,Table_ExternalData_1[[#Headers],[26]])</f>
        <v>0</v>
      </c>
      <c r="AF389" s="7">
        <f>SUMIFS(GQList,GIList,Table_ExternalData_1[[#This Row],[Item_key]],GDList,Table_ExternalData_1[[#Headers],[27]])</f>
        <v>0</v>
      </c>
      <c r="AG389" s="7">
        <f>SUMIFS(GQList,GIList,Table_ExternalData_1[[#This Row],[Item_key]],GDList,Table_ExternalData_1[[#Headers],[28]])</f>
        <v>0</v>
      </c>
      <c r="AH389" s="7">
        <f>SUMIFS(GQList,GIList,Table_ExternalData_1[[#This Row],[Item_key]],GDList,Table_ExternalData_1[[#Headers],[29]])</f>
        <v>0</v>
      </c>
      <c r="AI389" s="7">
        <f>SUMIFS(GQList,GIList,Table_ExternalData_1[[#This Row],[Item_key]],GDList,Table_ExternalData_1[[#Headers],[30]])</f>
        <v>0</v>
      </c>
      <c r="AJ389" s="7">
        <f>SUMIFS(GQList,GIList,Table_ExternalData_1[[#This Row],[Item_key]],GDList,Table_ExternalData_1[[#Headers],[31]])</f>
        <v>0</v>
      </c>
      <c r="AK389" s="7">
        <f>SUM(Table_ExternalData_1[[#This Row],[1]:[31]])</f>
        <v>316</v>
      </c>
    </row>
    <row r="390" spans="1:37" ht="24" hidden="1">
      <c r="A390" s="3" t="s">
        <v>1156</v>
      </c>
      <c r="B390" s="3" t="s">
        <v>102</v>
      </c>
      <c r="C390" s="3" t="s">
        <v>1159</v>
      </c>
      <c r="D390" s="3" t="s">
        <v>1160</v>
      </c>
      <c r="E390" s="6" t="s">
        <v>1662</v>
      </c>
      <c r="F390" s="7">
        <f>SUMIFS(GQList,GIList,Table_ExternalData_1[[#This Row],[Item_key]],GDList,Table_ExternalData_1[[#Headers],[1]])</f>
        <v>0</v>
      </c>
      <c r="G390" s="7">
        <f>SUMIFS(GQList,GIList,Table_ExternalData_1[[#This Row],[Item_key]],GDList,Table_ExternalData_1[[#Headers],[2]])</f>
        <v>0</v>
      </c>
      <c r="H390" s="7">
        <f>SUMIFS(GQList,GIList,Table_ExternalData_1[[#This Row],[Item_key]],GDList,Table_ExternalData_1[[#Headers],[3]])</f>
        <v>0</v>
      </c>
      <c r="I390" s="7">
        <f>SUMIFS(GQList,GIList,Table_ExternalData_1[[#This Row],[Item_key]],GDList,Table_ExternalData_1[[#Headers],[4]])</f>
        <v>400</v>
      </c>
      <c r="J390" s="7">
        <f>SUMIFS(GQList,GIList,Table_ExternalData_1[[#This Row],[Item_key]],GDList,Table_ExternalData_1[[#Headers],[5]])</f>
        <v>0</v>
      </c>
      <c r="K390" s="7">
        <f>SUMIFS(GQList,GIList,Table_ExternalData_1[[#This Row],[Item_key]],GDList,Table_ExternalData_1[[#Headers],[6]])</f>
        <v>0</v>
      </c>
      <c r="L390" s="7">
        <f>SUMIFS(GQList,GIList,Table_ExternalData_1[[#This Row],[Item_key]],GDList,Table_ExternalData_1[[#Headers],[7]])</f>
        <v>0</v>
      </c>
      <c r="M390" s="7">
        <f>SUMIFS(GQList,GIList,Table_ExternalData_1[[#This Row],[Item_key]],GDList,Table_ExternalData_1[[#Headers],[8]])</f>
        <v>0</v>
      </c>
      <c r="N390" s="7">
        <f>SUMIFS(GQList,GIList,Table_ExternalData_1[[#This Row],[Item_key]],GDList,Table_ExternalData_1[[#Headers],[9]])</f>
        <v>200</v>
      </c>
      <c r="O390" s="7">
        <f>SUMIFS(GQList,GIList,Table_ExternalData_1[[#This Row],[Item_key]],GDList,Table_ExternalData_1[[#Headers],[10]])</f>
        <v>0</v>
      </c>
      <c r="P390" s="7">
        <f>SUMIFS(GQList,GIList,Table_ExternalData_1[[#This Row],[Item_key]],GDList,Table_ExternalData_1[[#Headers],[11]])</f>
        <v>0</v>
      </c>
      <c r="Q390" s="7">
        <f>SUMIFS(GQList,GIList,Table_ExternalData_1[[#This Row],[Item_key]],GDList,Table_ExternalData_1[[#Headers],[12]])</f>
        <v>0</v>
      </c>
      <c r="R390" s="7">
        <f>SUMIFS(GQList,GIList,Table_ExternalData_1[[#This Row],[Item_key]],GDList,Table_ExternalData_1[[#Headers],[13]])</f>
        <v>200</v>
      </c>
      <c r="S390" s="7">
        <f>SUMIFS(GQList,GIList,Table_ExternalData_1[[#This Row],[Item_key]],GDList,Table_ExternalData_1[[#Headers],[14]])</f>
        <v>0</v>
      </c>
      <c r="T390" s="7">
        <f>SUMIFS(GQList,GIList,Table_ExternalData_1[[#This Row],[Item_key]],GDList,Table_ExternalData_1[[#Headers],[15]])</f>
        <v>0</v>
      </c>
      <c r="U390" s="7">
        <f>SUMIFS(GQList,GIList,Table_ExternalData_1[[#This Row],[Item_key]],GDList,Table_ExternalData_1[[#Headers],[16]])</f>
        <v>0</v>
      </c>
      <c r="V390" s="7">
        <f>SUMIFS(GQList,GIList,Table_ExternalData_1[[#This Row],[Item_key]],GDList,Table_ExternalData_1[[#Headers],[17]])</f>
        <v>0</v>
      </c>
      <c r="W390" s="7">
        <f>SUMIFS(GQList,GIList,Table_ExternalData_1[[#This Row],[Item_key]],GDList,Table_ExternalData_1[[#Headers],[18]])</f>
        <v>0</v>
      </c>
      <c r="X390" s="7">
        <f>SUMIFS(GQList,GIList,Table_ExternalData_1[[#This Row],[Item_key]],GDList,Table_ExternalData_1[[#Headers],[19]])</f>
        <v>0</v>
      </c>
      <c r="Y390" s="7">
        <f>SUMIFS(GQList,GIList,Table_ExternalData_1[[#This Row],[Item_key]],GDList,Table_ExternalData_1[[#Headers],[20]])</f>
        <v>100</v>
      </c>
      <c r="Z390" s="7">
        <f>SUMIFS(GQList,GIList,Table_ExternalData_1[[#This Row],[Item_key]],GDList,Table_ExternalData_1[[#Headers],[21]])</f>
        <v>0</v>
      </c>
      <c r="AA390" s="7">
        <f>SUMIFS(GQList,GIList,Table_ExternalData_1[[#This Row],[Item_key]],GDList,Table_ExternalData_1[[#Headers],[22]])</f>
        <v>0</v>
      </c>
      <c r="AB390" s="7">
        <f>SUMIFS(GQList,GIList,Table_ExternalData_1[[#This Row],[Item_key]],GDList,Table_ExternalData_1[[#Headers],[23]])</f>
        <v>0</v>
      </c>
      <c r="AC390" s="7">
        <f>SUMIFS(GQList,GIList,Table_ExternalData_1[[#This Row],[Item_key]],GDList,Table_ExternalData_1[[#Headers],[24]])</f>
        <v>0</v>
      </c>
      <c r="AD390" s="7">
        <f>SUMIFS(GQList,GIList,Table_ExternalData_1[[#This Row],[Item_key]],GDList,Table_ExternalData_1[[#Headers],[25]])</f>
        <v>0</v>
      </c>
      <c r="AE390" s="7">
        <f>SUMIFS(GQList,GIList,Table_ExternalData_1[[#This Row],[Item_key]],GDList,Table_ExternalData_1[[#Headers],[26]])</f>
        <v>0</v>
      </c>
      <c r="AF390" s="7">
        <f>SUMIFS(GQList,GIList,Table_ExternalData_1[[#This Row],[Item_key]],GDList,Table_ExternalData_1[[#Headers],[27]])</f>
        <v>0</v>
      </c>
      <c r="AG390" s="7">
        <f>SUMIFS(GQList,GIList,Table_ExternalData_1[[#This Row],[Item_key]],GDList,Table_ExternalData_1[[#Headers],[28]])</f>
        <v>0</v>
      </c>
      <c r="AH390" s="7">
        <f>SUMIFS(GQList,GIList,Table_ExternalData_1[[#This Row],[Item_key]],GDList,Table_ExternalData_1[[#Headers],[29]])</f>
        <v>0</v>
      </c>
      <c r="AI390" s="7">
        <f>SUMIFS(GQList,GIList,Table_ExternalData_1[[#This Row],[Item_key]],GDList,Table_ExternalData_1[[#Headers],[30]])</f>
        <v>200</v>
      </c>
      <c r="AJ390" s="7">
        <f>SUMIFS(GQList,GIList,Table_ExternalData_1[[#This Row],[Item_key]],GDList,Table_ExternalData_1[[#Headers],[31]])</f>
        <v>200</v>
      </c>
      <c r="AK390" s="7">
        <f>SUM(Table_ExternalData_1[[#This Row],[1]:[31]])</f>
        <v>1300</v>
      </c>
    </row>
    <row r="391" spans="1:37" hidden="1">
      <c r="A391" s="3" t="s">
        <v>1156</v>
      </c>
      <c r="B391" s="3" t="s">
        <v>542</v>
      </c>
      <c r="C391" s="3" t="s">
        <v>1161</v>
      </c>
      <c r="D391" s="3" t="s">
        <v>1162</v>
      </c>
      <c r="E391" s="6" t="s">
        <v>1662</v>
      </c>
      <c r="F391" s="7">
        <f>SUMIFS(GQList,GIList,Table_ExternalData_1[[#This Row],[Item_key]],GDList,Table_ExternalData_1[[#Headers],[1]])</f>
        <v>0</v>
      </c>
      <c r="G391" s="7">
        <f>SUMIFS(GQList,GIList,Table_ExternalData_1[[#This Row],[Item_key]],GDList,Table_ExternalData_1[[#Headers],[2]])</f>
        <v>0</v>
      </c>
      <c r="H391" s="7">
        <f>SUMIFS(GQList,GIList,Table_ExternalData_1[[#This Row],[Item_key]],GDList,Table_ExternalData_1[[#Headers],[3]])</f>
        <v>0</v>
      </c>
      <c r="I391" s="7">
        <f>SUMIFS(GQList,GIList,Table_ExternalData_1[[#This Row],[Item_key]],GDList,Table_ExternalData_1[[#Headers],[4]])</f>
        <v>0</v>
      </c>
      <c r="J391" s="7">
        <f>SUMIFS(GQList,GIList,Table_ExternalData_1[[#This Row],[Item_key]],GDList,Table_ExternalData_1[[#Headers],[5]])</f>
        <v>0</v>
      </c>
      <c r="K391" s="7">
        <f>SUMIFS(GQList,GIList,Table_ExternalData_1[[#This Row],[Item_key]],GDList,Table_ExternalData_1[[#Headers],[6]])</f>
        <v>0</v>
      </c>
      <c r="L391" s="7">
        <f>SUMIFS(GQList,GIList,Table_ExternalData_1[[#This Row],[Item_key]],GDList,Table_ExternalData_1[[#Headers],[7]])</f>
        <v>0</v>
      </c>
      <c r="M391" s="7">
        <f>SUMIFS(GQList,GIList,Table_ExternalData_1[[#This Row],[Item_key]],GDList,Table_ExternalData_1[[#Headers],[8]])</f>
        <v>0</v>
      </c>
      <c r="N391" s="7">
        <f>SUMIFS(GQList,GIList,Table_ExternalData_1[[#This Row],[Item_key]],GDList,Table_ExternalData_1[[#Headers],[9]])</f>
        <v>0</v>
      </c>
      <c r="O391" s="7">
        <f>SUMIFS(GQList,GIList,Table_ExternalData_1[[#This Row],[Item_key]],GDList,Table_ExternalData_1[[#Headers],[10]])</f>
        <v>0</v>
      </c>
      <c r="P391" s="7">
        <f>SUMIFS(GQList,GIList,Table_ExternalData_1[[#This Row],[Item_key]],GDList,Table_ExternalData_1[[#Headers],[11]])</f>
        <v>0</v>
      </c>
      <c r="Q391" s="7">
        <f>SUMIFS(GQList,GIList,Table_ExternalData_1[[#This Row],[Item_key]],GDList,Table_ExternalData_1[[#Headers],[12]])</f>
        <v>0</v>
      </c>
      <c r="R391" s="7">
        <f>SUMIFS(GQList,GIList,Table_ExternalData_1[[#This Row],[Item_key]],GDList,Table_ExternalData_1[[#Headers],[13]])</f>
        <v>0</v>
      </c>
      <c r="S391" s="7">
        <f>SUMIFS(GQList,GIList,Table_ExternalData_1[[#This Row],[Item_key]],GDList,Table_ExternalData_1[[#Headers],[14]])</f>
        <v>0</v>
      </c>
      <c r="T391" s="7">
        <f>SUMIFS(GQList,GIList,Table_ExternalData_1[[#This Row],[Item_key]],GDList,Table_ExternalData_1[[#Headers],[15]])</f>
        <v>0</v>
      </c>
      <c r="U391" s="7">
        <f>SUMIFS(GQList,GIList,Table_ExternalData_1[[#This Row],[Item_key]],GDList,Table_ExternalData_1[[#Headers],[16]])</f>
        <v>0</v>
      </c>
      <c r="V391" s="7">
        <f>SUMIFS(GQList,GIList,Table_ExternalData_1[[#This Row],[Item_key]],GDList,Table_ExternalData_1[[#Headers],[17]])</f>
        <v>0</v>
      </c>
      <c r="W391" s="7">
        <f>SUMIFS(GQList,GIList,Table_ExternalData_1[[#This Row],[Item_key]],GDList,Table_ExternalData_1[[#Headers],[18]])</f>
        <v>0</v>
      </c>
      <c r="X391" s="7">
        <f>SUMIFS(GQList,GIList,Table_ExternalData_1[[#This Row],[Item_key]],GDList,Table_ExternalData_1[[#Headers],[19]])</f>
        <v>0</v>
      </c>
      <c r="Y391" s="7">
        <f>SUMIFS(GQList,GIList,Table_ExternalData_1[[#This Row],[Item_key]],GDList,Table_ExternalData_1[[#Headers],[20]])</f>
        <v>0</v>
      </c>
      <c r="Z391" s="7">
        <f>SUMIFS(GQList,GIList,Table_ExternalData_1[[#This Row],[Item_key]],GDList,Table_ExternalData_1[[#Headers],[21]])</f>
        <v>0</v>
      </c>
      <c r="AA391" s="7">
        <f>SUMIFS(GQList,GIList,Table_ExternalData_1[[#This Row],[Item_key]],GDList,Table_ExternalData_1[[#Headers],[22]])</f>
        <v>0</v>
      </c>
      <c r="AB391" s="7">
        <f>SUMIFS(GQList,GIList,Table_ExternalData_1[[#This Row],[Item_key]],GDList,Table_ExternalData_1[[#Headers],[23]])</f>
        <v>0</v>
      </c>
      <c r="AC391" s="7">
        <f>SUMIFS(GQList,GIList,Table_ExternalData_1[[#This Row],[Item_key]],GDList,Table_ExternalData_1[[#Headers],[24]])</f>
        <v>0</v>
      </c>
      <c r="AD391" s="7">
        <f>SUMIFS(GQList,GIList,Table_ExternalData_1[[#This Row],[Item_key]],GDList,Table_ExternalData_1[[#Headers],[25]])</f>
        <v>-200</v>
      </c>
      <c r="AE391" s="7">
        <f>SUMIFS(GQList,GIList,Table_ExternalData_1[[#This Row],[Item_key]],GDList,Table_ExternalData_1[[#Headers],[26]])</f>
        <v>200</v>
      </c>
      <c r="AF391" s="7">
        <f>SUMIFS(GQList,GIList,Table_ExternalData_1[[#This Row],[Item_key]],GDList,Table_ExternalData_1[[#Headers],[27]])</f>
        <v>0</v>
      </c>
      <c r="AG391" s="7">
        <f>SUMIFS(GQList,GIList,Table_ExternalData_1[[#This Row],[Item_key]],GDList,Table_ExternalData_1[[#Headers],[28]])</f>
        <v>0</v>
      </c>
      <c r="AH391" s="7">
        <f>SUMIFS(GQList,GIList,Table_ExternalData_1[[#This Row],[Item_key]],GDList,Table_ExternalData_1[[#Headers],[29]])</f>
        <v>0</v>
      </c>
      <c r="AI391" s="7">
        <f>SUMIFS(GQList,GIList,Table_ExternalData_1[[#This Row],[Item_key]],GDList,Table_ExternalData_1[[#Headers],[30]])</f>
        <v>0</v>
      </c>
      <c r="AJ391" s="7">
        <f>SUMIFS(GQList,GIList,Table_ExternalData_1[[#This Row],[Item_key]],GDList,Table_ExternalData_1[[#Headers],[31]])</f>
        <v>0</v>
      </c>
      <c r="AK391" s="7">
        <f>SUM(Table_ExternalData_1[[#This Row],[1]:[31]])</f>
        <v>0</v>
      </c>
    </row>
    <row r="392" spans="1:37" hidden="1">
      <c r="A392" s="3" t="s">
        <v>1156</v>
      </c>
      <c r="B392" s="3" t="s">
        <v>542</v>
      </c>
      <c r="C392" s="3" t="s">
        <v>1161</v>
      </c>
      <c r="D392" s="3" t="s">
        <v>1162</v>
      </c>
      <c r="E392" s="6" t="s">
        <v>1663</v>
      </c>
      <c r="F392" s="7">
        <f>SUMIFS(GQList,GIList,Table_ExternalData_1[[#This Row],[Item_key]],GDList,Table_ExternalData_1[[#Headers],[1]])</f>
        <v>0</v>
      </c>
      <c r="G392" s="7">
        <f>SUMIFS(GQList,GIList,Table_ExternalData_1[[#This Row],[Item_key]],GDList,Table_ExternalData_1[[#Headers],[2]])</f>
        <v>0</v>
      </c>
      <c r="H392" s="7">
        <f>SUMIFS(GQList,GIList,Table_ExternalData_1[[#This Row],[Item_key]],GDList,Table_ExternalData_1[[#Headers],[3]])</f>
        <v>0</v>
      </c>
      <c r="I392" s="7">
        <f>SUMIFS(GQList,GIList,Table_ExternalData_1[[#This Row],[Item_key]],GDList,Table_ExternalData_1[[#Headers],[4]])</f>
        <v>0</v>
      </c>
      <c r="J392" s="7">
        <f>SUMIFS(GQList,GIList,Table_ExternalData_1[[#This Row],[Item_key]],GDList,Table_ExternalData_1[[#Headers],[5]])</f>
        <v>0</v>
      </c>
      <c r="K392" s="7">
        <f>SUMIFS(GQList,GIList,Table_ExternalData_1[[#This Row],[Item_key]],GDList,Table_ExternalData_1[[#Headers],[6]])</f>
        <v>0</v>
      </c>
      <c r="L392" s="7">
        <f>SUMIFS(GQList,GIList,Table_ExternalData_1[[#This Row],[Item_key]],GDList,Table_ExternalData_1[[#Headers],[7]])</f>
        <v>0</v>
      </c>
      <c r="M392" s="7">
        <f>SUMIFS(GQList,GIList,Table_ExternalData_1[[#This Row],[Item_key]],GDList,Table_ExternalData_1[[#Headers],[8]])</f>
        <v>0</v>
      </c>
      <c r="N392" s="7">
        <f>SUMIFS(GQList,GIList,Table_ExternalData_1[[#This Row],[Item_key]],GDList,Table_ExternalData_1[[#Headers],[9]])</f>
        <v>0</v>
      </c>
      <c r="O392" s="7">
        <f>SUMIFS(GQList,GIList,Table_ExternalData_1[[#This Row],[Item_key]],GDList,Table_ExternalData_1[[#Headers],[10]])</f>
        <v>0</v>
      </c>
      <c r="P392" s="7">
        <f>SUMIFS(GQList,GIList,Table_ExternalData_1[[#This Row],[Item_key]],GDList,Table_ExternalData_1[[#Headers],[11]])</f>
        <v>0</v>
      </c>
      <c r="Q392" s="7">
        <f>SUMIFS(GQList,GIList,Table_ExternalData_1[[#This Row],[Item_key]],GDList,Table_ExternalData_1[[#Headers],[12]])</f>
        <v>0</v>
      </c>
      <c r="R392" s="7">
        <f>SUMIFS(GQList,GIList,Table_ExternalData_1[[#This Row],[Item_key]],GDList,Table_ExternalData_1[[#Headers],[13]])</f>
        <v>0</v>
      </c>
      <c r="S392" s="7">
        <f>SUMIFS(GQList,GIList,Table_ExternalData_1[[#This Row],[Item_key]],GDList,Table_ExternalData_1[[#Headers],[14]])</f>
        <v>0</v>
      </c>
      <c r="T392" s="7">
        <f>SUMIFS(GQList,GIList,Table_ExternalData_1[[#This Row],[Item_key]],GDList,Table_ExternalData_1[[#Headers],[15]])</f>
        <v>0</v>
      </c>
      <c r="U392" s="7">
        <f>SUMIFS(GQList,GIList,Table_ExternalData_1[[#This Row],[Item_key]],GDList,Table_ExternalData_1[[#Headers],[16]])</f>
        <v>0</v>
      </c>
      <c r="V392" s="7">
        <f>SUMIFS(GQList,GIList,Table_ExternalData_1[[#This Row],[Item_key]],GDList,Table_ExternalData_1[[#Headers],[17]])</f>
        <v>0</v>
      </c>
      <c r="W392" s="7">
        <f>SUMIFS(GQList,GIList,Table_ExternalData_1[[#This Row],[Item_key]],GDList,Table_ExternalData_1[[#Headers],[18]])</f>
        <v>0</v>
      </c>
      <c r="X392" s="7">
        <f>SUMIFS(GQList,GIList,Table_ExternalData_1[[#This Row],[Item_key]],GDList,Table_ExternalData_1[[#Headers],[19]])</f>
        <v>0</v>
      </c>
      <c r="Y392" s="7">
        <f>SUMIFS(GQList,GIList,Table_ExternalData_1[[#This Row],[Item_key]],GDList,Table_ExternalData_1[[#Headers],[20]])</f>
        <v>0</v>
      </c>
      <c r="Z392" s="7">
        <f>SUMIFS(GQList,GIList,Table_ExternalData_1[[#This Row],[Item_key]],GDList,Table_ExternalData_1[[#Headers],[21]])</f>
        <v>0</v>
      </c>
      <c r="AA392" s="7">
        <f>SUMIFS(GQList,GIList,Table_ExternalData_1[[#This Row],[Item_key]],GDList,Table_ExternalData_1[[#Headers],[22]])</f>
        <v>0</v>
      </c>
      <c r="AB392" s="7">
        <f>SUMIFS(GQList,GIList,Table_ExternalData_1[[#This Row],[Item_key]],GDList,Table_ExternalData_1[[#Headers],[23]])</f>
        <v>0</v>
      </c>
      <c r="AC392" s="7">
        <f>SUMIFS(GQList,GIList,Table_ExternalData_1[[#This Row],[Item_key]],GDList,Table_ExternalData_1[[#Headers],[24]])</f>
        <v>0</v>
      </c>
      <c r="AD392" s="7">
        <f>SUMIFS(GQList,GIList,Table_ExternalData_1[[#This Row],[Item_key]],GDList,Table_ExternalData_1[[#Headers],[25]])</f>
        <v>-200</v>
      </c>
      <c r="AE392" s="7">
        <f>SUMIFS(GQList,GIList,Table_ExternalData_1[[#This Row],[Item_key]],GDList,Table_ExternalData_1[[#Headers],[26]])</f>
        <v>200</v>
      </c>
      <c r="AF392" s="7">
        <f>SUMIFS(GQList,GIList,Table_ExternalData_1[[#This Row],[Item_key]],GDList,Table_ExternalData_1[[#Headers],[27]])</f>
        <v>0</v>
      </c>
      <c r="AG392" s="7">
        <f>SUMIFS(GQList,GIList,Table_ExternalData_1[[#This Row],[Item_key]],GDList,Table_ExternalData_1[[#Headers],[28]])</f>
        <v>0</v>
      </c>
      <c r="AH392" s="7">
        <f>SUMIFS(GQList,GIList,Table_ExternalData_1[[#This Row],[Item_key]],GDList,Table_ExternalData_1[[#Headers],[29]])</f>
        <v>0</v>
      </c>
      <c r="AI392" s="7">
        <f>SUMIFS(GQList,GIList,Table_ExternalData_1[[#This Row],[Item_key]],GDList,Table_ExternalData_1[[#Headers],[30]])</f>
        <v>0</v>
      </c>
      <c r="AJ392" s="7">
        <f>SUMIFS(GQList,GIList,Table_ExternalData_1[[#This Row],[Item_key]],GDList,Table_ExternalData_1[[#Headers],[31]])</f>
        <v>0</v>
      </c>
      <c r="AK392" s="7">
        <f>SUM(Table_ExternalData_1[[#This Row],[1]:[31]])</f>
        <v>0</v>
      </c>
    </row>
    <row r="393" spans="1:37" hidden="1">
      <c r="A393" s="3" t="s">
        <v>1156</v>
      </c>
      <c r="B393" s="3" t="s">
        <v>466</v>
      </c>
      <c r="C393" s="3" t="s">
        <v>1163</v>
      </c>
      <c r="D393" s="3" t="s">
        <v>1164</v>
      </c>
      <c r="E393" s="6" t="s">
        <v>1662</v>
      </c>
      <c r="F393" s="7">
        <f>SUMIFS(GQList,GIList,Table_ExternalData_1[[#This Row],[Item_key]],GDList,Table_ExternalData_1[[#Headers],[1]])</f>
        <v>0</v>
      </c>
      <c r="G393" s="7">
        <f>SUMIFS(GQList,GIList,Table_ExternalData_1[[#This Row],[Item_key]],GDList,Table_ExternalData_1[[#Headers],[2]])</f>
        <v>0</v>
      </c>
      <c r="H393" s="7">
        <f>SUMIFS(GQList,GIList,Table_ExternalData_1[[#This Row],[Item_key]],GDList,Table_ExternalData_1[[#Headers],[3]])</f>
        <v>0</v>
      </c>
      <c r="I393" s="7">
        <f>SUMIFS(GQList,GIList,Table_ExternalData_1[[#This Row],[Item_key]],GDList,Table_ExternalData_1[[#Headers],[4]])</f>
        <v>0</v>
      </c>
      <c r="J393" s="7">
        <f>SUMIFS(GQList,GIList,Table_ExternalData_1[[#This Row],[Item_key]],GDList,Table_ExternalData_1[[#Headers],[5]])</f>
        <v>0</v>
      </c>
      <c r="K393" s="7">
        <f>SUMIFS(GQList,GIList,Table_ExternalData_1[[#This Row],[Item_key]],GDList,Table_ExternalData_1[[#Headers],[6]])</f>
        <v>0</v>
      </c>
      <c r="L393" s="7">
        <f>SUMIFS(GQList,GIList,Table_ExternalData_1[[#This Row],[Item_key]],GDList,Table_ExternalData_1[[#Headers],[7]])</f>
        <v>0</v>
      </c>
      <c r="M393" s="7">
        <f>SUMIFS(GQList,GIList,Table_ExternalData_1[[#This Row],[Item_key]],GDList,Table_ExternalData_1[[#Headers],[8]])</f>
        <v>0</v>
      </c>
      <c r="N393" s="7">
        <f>SUMIFS(GQList,GIList,Table_ExternalData_1[[#This Row],[Item_key]],GDList,Table_ExternalData_1[[#Headers],[9]])</f>
        <v>0</v>
      </c>
      <c r="O393" s="7">
        <f>SUMIFS(GQList,GIList,Table_ExternalData_1[[#This Row],[Item_key]],GDList,Table_ExternalData_1[[#Headers],[10]])</f>
        <v>0</v>
      </c>
      <c r="P393" s="7">
        <f>SUMIFS(GQList,GIList,Table_ExternalData_1[[#This Row],[Item_key]],GDList,Table_ExternalData_1[[#Headers],[11]])</f>
        <v>0</v>
      </c>
      <c r="Q393" s="7">
        <f>SUMIFS(GQList,GIList,Table_ExternalData_1[[#This Row],[Item_key]],GDList,Table_ExternalData_1[[#Headers],[12]])</f>
        <v>0</v>
      </c>
      <c r="R393" s="7">
        <f>SUMIFS(GQList,GIList,Table_ExternalData_1[[#This Row],[Item_key]],GDList,Table_ExternalData_1[[#Headers],[13]])</f>
        <v>0</v>
      </c>
      <c r="S393" s="7">
        <f>SUMIFS(GQList,GIList,Table_ExternalData_1[[#This Row],[Item_key]],GDList,Table_ExternalData_1[[#Headers],[14]])</f>
        <v>0</v>
      </c>
      <c r="T393" s="7">
        <f>SUMIFS(GQList,GIList,Table_ExternalData_1[[#This Row],[Item_key]],GDList,Table_ExternalData_1[[#Headers],[15]])</f>
        <v>0</v>
      </c>
      <c r="U393" s="7">
        <f>SUMIFS(GQList,GIList,Table_ExternalData_1[[#This Row],[Item_key]],GDList,Table_ExternalData_1[[#Headers],[16]])</f>
        <v>0</v>
      </c>
      <c r="V393" s="7">
        <f>SUMIFS(GQList,GIList,Table_ExternalData_1[[#This Row],[Item_key]],GDList,Table_ExternalData_1[[#Headers],[17]])</f>
        <v>0</v>
      </c>
      <c r="W393" s="7">
        <f>SUMIFS(GQList,GIList,Table_ExternalData_1[[#This Row],[Item_key]],GDList,Table_ExternalData_1[[#Headers],[18]])</f>
        <v>0</v>
      </c>
      <c r="X393" s="7">
        <f>SUMIFS(GQList,GIList,Table_ExternalData_1[[#This Row],[Item_key]],GDList,Table_ExternalData_1[[#Headers],[19]])</f>
        <v>0</v>
      </c>
      <c r="Y393" s="7">
        <f>SUMIFS(GQList,GIList,Table_ExternalData_1[[#This Row],[Item_key]],GDList,Table_ExternalData_1[[#Headers],[20]])</f>
        <v>100</v>
      </c>
      <c r="Z393" s="7">
        <f>SUMIFS(GQList,GIList,Table_ExternalData_1[[#This Row],[Item_key]],GDList,Table_ExternalData_1[[#Headers],[21]])</f>
        <v>0</v>
      </c>
      <c r="AA393" s="7">
        <f>SUMIFS(GQList,GIList,Table_ExternalData_1[[#This Row],[Item_key]],GDList,Table_ExternalData_1[[#Headers],[22]])</f>
        <v>0</v>
      </c>
      <c r="AB393" s="7">
        <f>SUMIFS(GQList,GIList,Table_ExternalData_1[[#This Row],[Item_key]],GDList,Table_ExternalData_1[[#Headers],[23]])</f>
        <v>0</v>
      </c>
      <c r="AC393" s="7">
        <f>SUMIFS(GQList,GIList,Table_ExternalData_1[[#This Row],[Item_key]],GDList,Table_ExternalData_1[[#Headers],[24]])</f>
        <v>0</v>
      </c>
      <c r="AD393" s="7">
        <f>SUMIFS(GQList,GIList,Table_ExternalData_1[[#This Row],[Item_key]],GDList,Table_ExternalData_1[[#Headers],[25]])</f>
        <v>0</v>
      </c>
      <c r="AE393" s="7">
        <f>SUMIFS(GQList,GIList,Table_ExternalData_1[[#This Row],[Item_key]],GDList,Table_ExternalData_1[[#Headers],[26]])</f>
        <v>250</v>
      </c>
      <c r="AF393" s="7">
        <f>SUMIFS(GQList,GIList,Table_ExternalData_1[[#This Row],[Item_key]],GDList,Table_ExternalData_1[[#Headers],[27]])</f>
        <v>0</v>
      </c>
      <c r="AG393" s="7">
        <f>SUMIFS(GQList,GIList,Table_ExternalData_1[[#This Row],[Item_key]],GDList,Table_ExternalData_1[[#Headers],[28]])</f>
        <v>0</v>
      </c>
      <c r="AH393" s="7">
        <f>SUMIFS(GQList,GIList,Table_ExternalData_1[[#This Row],[Item_key]],GDList,Table_ExternalData_1[[#Headers],[29]])</f>
        <v>0</v>
      </c>
      <c r="AI393" s="7">
        <f>SUMIFS(GQList,GIList,Table_ExternalData_1[[#This Row],[Item_key]],GDList,Table_ExternalData_1[[#Headers],[30]])</f>
        <v>0</v>
      </c>
      <c r="AJ393" s="7">
        <f>SUMIFS(GQList,GIList,Table_ExternalData_1[[#This Row],[Item_key]],GDList,Table_ExternalData_1[[#Headers],[31]])</f>
        <v>0</v>
      </c>
      <c r="AK393" s="7">
        <f>SUM(Table_ExternalData_1[[#This Row],[1]:[31]])</f>
        <v>350</v>
      </c>
    </row>
    <row r="394" spans="1:37" hidden="1">
      <c r="A394" s="3" t="s">
        <v>1156</v>
      </c>
      <c r="B394" s="3" t="s">
        <v>129</v>
      </c>
      <c r="C394" s="3" t="s">
        <v>1165</v>
      </c>
      <c r="D394" s="3" t="s">
        <v>1166</v>
      </c>
      <c r="E394" s="6" t="s">
        <v>1662</v>
      </c>
      <c r="F394" s="7">
        <f>SUMIFS(GQList,GIList,Table_ExternalData_1[[#This Row],[Item_key]],GDList,Table_ExternalData_1[[#Headers],[1]])</f>
        <v>0</v>
      </c>
      <c r="G394" s="7">
        <f>SUMIFS(GQList,GIList,Table_ExternalData_1[[#This Row],[Item_key]],GDList,Table_ExternalData_1[[#Headers],[2]])</f>
        <v>0</v>
      </c>
      <c r="H394" s="7">
        <f>SUMIFS(GQList,GIList,Table_ExternalData_1[[#This Row],[Item_key]],GDList,Table_ExternalData_1[[#Headers],[3]])</f>
        <v>0</v>
      </c>
      <c r="I394" s="7">
        <f>SUMIFS(GQList,GIList,Table_ExternalData_1[[#This Row],[Item_key]],GDList,Table_ExternalData_1[[#Headers],[4]])</f>
        <v>229</v>
      </c>
      <c r="J394" s="7">
        <f>SUMIFS(GQList,GIList,Table_ExternalData_1[[#This Row],[Item_key]],GDList,Table_ExternalData_1[[#Headers],[5]])</f>
        <v>0</v>
      </c>
      <c r="K394" s="7">
        <f>SUMIFS(GQList,GIList,Table_ExternalData_1[[#This Row],[Item_key]],GDList,Table_ExternalData_1[[#Headers],[6]])</f>
        <v>0</v>
      </c>
      <c r="L394" s="7">
        <f>SUMIFS(GQList,GIList,Table_ExternalData_1[[#This Row],[Item_key]],GDList,Table_ExternalData_1[[#Headers],[7]])</f>
        <v>0</v>
      </c>
      <c r="M394" s="7">
        <f>SUMIFS(GQList,GIList,Table_ExternalData_1[[#This Row],[Item_key]],GDList,Table_ExternalData_1[[#Headers],[8]])</f>
        <v>0</v>
      </c>
      <c r="N394" s="7">
        <f>SUMIFS(GQList,GIList,Table_ExternalData_1[[#This Row],[Item_key]],GDList,Table_ExternalData_1[[#Headers],[9]])</f>
        <v>0</v>
      </c>
      <c r="O394" s="7">
        <f>SUMIFS(GQList,GIList,Table_ExternalData_1[[#This Row],[Item_key]],GDList,Table_ExternalData_1[[#Headers],[10]])</f>
        <v>125</v>
      </c>
      <c r="P394" s="7">
        <f>SUMIFS(GQList,GIList,Table_ExternalData_1[[#This Row],[Item_key]],GDList,Table_ExternalData_1[[#Headers],[11]])</f>
        <v>0</v>
      </c>
      <c r="Q394" s="7">
        <f>SUMIFS(GQList,GIList,Table_ExternalData_1[[#This Row],[Item_key]],GDList,Table_ExternalData_1[[#Headers],[12]])</f>
        <v>0</v>
      </c>
      <c r="R394" s="7">
        <f>SUMIFS(GQList,GIList,Table_ExternalData_1[[#This Row],[Item_key]],GDList,Table_ExternalData_1[[#Headers],[13]])</f>
        <v>120</v>
      </c>
      <c r="S394" s="7">
        <f>SUMIFS(GQList,GIList,Table_ExternalData_1[[#This Row],[Item_key]],GDList,Table_ExternalData_1[[#Headers],[14]])</f>
        <v>0</v>
      </c>
      <c r="T394" s="7">
        <f>SUMIFS(GQList,GIList,Table_ExternalData_1[[#This Row],[Item_key]],GDList,Table_ExternalData_1[[#Headers],[15]])</f>
        <v>0</v>
      </c>
      <c r="U394" s="7">
        <f>SUMIFS(GQList,GIList,Table_ExternalData_1[[#This Row],[Item_key]],GDList,Table_ExternalData_1[[#Headers],[16]])</f>
        <v>0</v>
      </c>
      <c r="V394" s="7">
        <f>SUMIFS(GQList,GIList,Table_ExternalData_1[[#This Row],[Item_key]],GDList,Table_ExternalData_1[[#Headers],[17]])</f>
        <v>0</v>
      </c>
      <c r="W394" s="7">
        <f>SUMIFS(GQList,GIList,Table_ExternalData_1[[#This Row],[Item_key]],GDList,Table_ExternalData_1[[#Headers],[18]])</f>
        <v>0</v>
      </c>
      <c r="X394" s="7">
        <f>SUMIFS(GQList,GIList,Table_ExternalData_1[[#This Row],[Item_key]],GDList,Table_ExternalData_1[[#Headers],[19]])</f>
        <v>0</v>
      </c>
      <c r="Y394" s="7">
        <f>SUMIFS(GQList,GIList,Table_ExternalData_1[[#This Row],[Item_key]],GDList,Table_ExternalData_1[[#Headers],[20]])</f>
        <v>230</v>
      </c>
      <c r="Z394" s="7">
        <f>SUMIFS(GQList,GIList,Table_ExternalData_1[[#This Row],[Item_key]],GDList,Table_ExternalData_1[[#Headers],[21]])</f>
        <v>0</v>
      </c>
      <c r="AA394" s="7">
        <f>SUMIFS(GQList,GIList,Table_ExternalData_1[[#This Row],[Item_key]],GDList,Table_ExternalData_1[[#Headers],[22]])</f>
        <v>0</v>
      </c>
      <c r="AB394" s="7">
        <f>SUMIFS(GQList,GIList,Table_ExternalData_1[[#This Row],[Item_key]],GDList,Table_ExternalData_1[[#Headers],[23]])</f>
        <v>0</v>
      </c>
      <c r="AC394" s="7">
        <f>SUMIFS(GQList,GIList,Table_ExternalData_1[[#This Row],[Item_key]],GDList,Table_ExternalData_1[[#Headers],[24]])</f>
        <v>0</v>
      </c>
      <c r="AD394" s="7">
        <f>SUMIFS(GQList,GIList,Table_ExternalData_1[[#This Row],[Item_key]],GDList,Table_ExternalData_1[[#Headers],[25]])</f>
        <v>150</v>
      </c>
      <c r="AE394" s="7">
        <f>SUMIFS(GQList,GIList,Table_ExternalData_1[[#This Row],[Item_key]],GDList,Table_ExternalData_1[[#Headers],[26]])</f>
        <v>0</v>
      </c>
      <c r="AF394" s="7">
        <f>SUMIFS(GQList,GIList,Table_ExternalData_1[[#This Row],[Item_key]],GDList,Table_ExternalData_1[[#Headers],[27]])</f>
        <v>0</v>
      </c>
      <c r="AG394" s="7">
        <f>SUMIFS(GQList,GIList,Table_ExternalData_1[[#This Row],[Item_key]],GDList,Table_ExternalData_1[[#Headers],[28]])</f>
        <v>0</v>
      </c>
      <c r="AH394" s="7">
        <f>SUMIFS(GQList,GIList,Table_ExternalData_1[[#This Row],[Item_key]],GDList,Table_ExternalData_1[[#Headers],[29]])</f>
        <v>0</v>
      </c>
      <c r="AI394" s="7">
        <f>SUMIFS(GQList,GIList,Table_ExternalData_1[[#This Row],[Item_key]],GDList,Table_ExternalData_1[[#Headers],[30]])</f>
        <v>0</v>
      </c>
      <c r="AJ394" s="7">
        <f>SUMIFS(GQList,GIList,Table_ExternalData_1[[#This Row],[Item_key]],GDList,Table_ExternalData_1[[#Headers],[31]])</f>
        <v>160</v>
      </c>
      <c r="AK394" s="7">
        <f>SUM(Table_ExternalData_1[[#This Row],[1]:[31]])</f>
        <v>1014</v>
      </c>
    </row>
    <row r="395" spans="1:37" ht="24" hidden="1">
      <c r="A395" s="3" t="s">
        <v>1168</v>
      </c>
      <c r="B395" s="3" t="s">
        <v>319</v>
      </c>
      <c r="C395" s="3" t="s">
        <v>1169</v>
      </c>
      <c r="D395" s="3" t="s">
        <v>1170</v>
      </c>
      <c r="E395" s="6" t="s">
        <v>1662</v>
      </c>
      <c r="F395" s="7">
        <f>SUMIFS(GQList,GIList,Table_ExternalData_1[[#This Row],[Item_key]],GDList,Table_ExternalData_1[[#Headers],[1]])</f>
        <v>0</v>
      </c>
      <c r="G395" s="7">
        <f>SUMIFS(GQList,GIList,Table_ExternalData_1[[#This Row],[Item_key]],GDList,Table_ExternalData_1[[#Headers],[2]])</f>
        <v>0</v>
      </c>
      <c r="H395" s="7">
        <f>SUMIFS(GQList,GIList,Table_ExternalData_1[[#This Row],[Item_key]],GDList,Table_ExternalData_1[[#Headers],[3]])</f>
        <v>0</v>
      </c>
      <c r="I395" s="7">
        <f>SUMIFS(GQList,GIList,Table_ExternalData_1[[#This Row],[Item_key]],GDList,Table_ExternalData_1[[#Headers],[4]])</f>
        <v>0</v>
      </c>
      <c r="J395" s="7">
        <f>SUMIFS(GQList,GIList,Table_ExternalData_1[[#This Row],[Item_key]],GDList,Table_ExternalData_1[[#Headers],[5]])</f>
        <v>0</v>
      </c>
      <c r="K395" s="7">
        <f>SUMIFS(GQList,GIList,Table_ExternalData_1[[#This Row],[Item_key]],GDList,Table_ExternalData_1[[#Headers],[6]])</f>
        <v>0</v>
      </c>
      <c r="L395" s="7">
        <f>SUMIFS(GQList,GIList,Table_ExternalData_1[[#This Row],[Item_key]],GDList,Table_ExternalData_1[[#Headers],[7]])</f>
        <v>0</v>
      </c>
      <c r="M395" s="7">
        <f>SUMIFS(GQList,GIList,Table_ExternalData_1[[#This Row],[Item_key]],GDList,Table_ExternalData_1[[#Headers],[8]])</f>
        <v>0</v>
      </c>
      <c r="N395" s="7">
        <f>SUMIFS(GQList,GIList,Table_ExternalData_1[[#This Row],[Item_key]],GDList,Table_ExternalData_1[[#Headers],[9]])</f>
        <v>0</v>
      </c>
      <c r="O395" s="7">
        <f>SUMIFS(GQList,GIList,Table_ExternalData_1[[#This Row],[Item_key]],GDList,Table_ExternalData_1[[#Headers],[10]])</f>
        <v>0</v>
      </c>
      <c r="P395" s="7">
        <f>SUMIFS(GQList,GIList,Table_ExternalData_1[[#This Row],[Item_key]],GDList,Table_ExternalData_1[[#Headers],[11]])</f>
        <v>1000</v>
      </c>
      <c r="Q395" s="7">
        <f>SUMIFS(GQList,GIList,Table_ExternalData_1[[#This Row],[Item_key]],GDList,Table_ExternalData_1[[#Headers],[12]])</f>
        <v>0</v>
      </c>
      <c r="R395" s="7">
        <f>SUMIFS(GQList,GIList,Table_ExternalData_1[[#This Row],[Item_key]],GDList,Table_ExternalData_1[[#Headers],[13]])</f>
        <v>1000</v>
      </c>
      <c r="S395" s="7">
        <f>SUMIFS(GQList,GIList,Table_ExternalData_1[[#This Row],[Item_key]],GDList,Table_ExternalData_1[[#Headers],[14]])</f>
        <v>700</v>
      </c>
      <c r="T395" s="7">
        <f>SUMIFS(GQList,GIList,Table_ExternalData_1[[#This Row],[Item_key]],GDList,Table_ExternalData_1[[#Headers],[15]])</f>
        <v>0</v>
      </c>
      <c r="U395" s="7">
        <f>SUMIFS(GQList,GIList,Table_ExternalData_1[[#This Row],[Item_key]],GDList,Table_ExternalData_1[[#Headers],[16]])</f>
        <v>0</v>
      </c>
      <c r="V395" s="7">
        <f>SUMIFS(GQList,GIList,Table_ExternalData_1[[#This Row],[Item_key]],GDList,Table_ExternalData_1[[#Headers],[17]])</f>
        <v>0</v>
      </c>
      <c r="W395" s="7">
        <f>SUMIFS(GQList,GIList,Table_ExternalData_1[[#This Row],[Item_key]],GDList,Table_ExternalData_1[[#Headers],[18]])</f>
        <v>1000</v>
      </c>
      <c r="X395" s="7">
        <f>SUMIFS(GQList,GIList,Table_ExternalData_1[[#This Row],[Item_key]],GDList,Table_ExternalData_1[[#Headers],[19]])</f>
        <v>0</v>
      </c>
      <c r="Y395" s="7">
        <f>SUMIFS(GQList,GIList,Table_ExternalData_1[[#This Row],[Item_key]],GDList,Table_ExternalData_1[[#Headers],[20]])</f>
        <v>300</v>
      </c>
      <c r="Z395" s="7">
        <f>SUMIFS(GQList,GIList,Table_ExternalData_1[[#This Row],[Item_key]],GDList,Table_ExternalData_1[[#Headers],[21]])</f>
        <v>0</v>
      </c>
      <c r="AA395" s="7">
        <f>SUMIFS(GQList,GIList,Table_ExternalData_1[[#This Row],[Item_key]],GDList,Table_ExternalData_1[[#Headers],[22]])</f>
        <v>0</v>
      </c>
      <c r="AB395" s="7">
        <f>SUMIFS(GQList,GIList,Table_ExternalData_1[[#This Row],[Item_key]],GDList,Table_ExternalData_1[[#Headers],[23]])</f>
        <v>0</v>
      </c>
      <c r="AC395" s="7">
        <f>SUMIFS(GQList,GIList,Table_ExternalData_1[[#This Row],[Item_key]],GDList,Table_ExternalData_1[[#Headers],[24]])</f>
        <v>0</v>
      </c>
      <c r="AD395" s="7">
        <f>SUMIFS(GQList,GIList,Table_ExternalData_1[[#This Row],[Item_key]],GDList,Table_ExternalData_1[[#Headers],[25]])</f>
        <v>0</v>
      </c>
      <c r="AE395" s="7">
        <f>SUMIFS(GQList,GIList,Table_ExternalData_1[[#This Row],[Item_key]],GDList,Table_ExternalData_1[[#Headers],[26]])</f>
        <v>0</v>
      </c>
      <c r="AF395" s="7">
        <f>SUMIFS(GQList,GIList,Table_ExternalData_1[[#This Row],[Item_key]],GDList,Table_ExternalData_1[[#Headers],[27]])</f>
        <v>0</v>
      </c>
      <c r="AG395" s="7">
        <f>SUMIFS(GQList,GIList,Table_ExternalData_1[[#This Row],[Item_key]],GDList,Table_ExternalData_1[[#Headers],[28]])</f>
        <v>0</v>
      </c>
      <c r="AH395" s="7">
        <f>SUMIFS(GQList,GIList,Table_ExternalData_1[[#This Row],[Item_key]],GDList,Table_ExternalData_1[[#Headers],[29]])</f>
        <v>0</v>
      </c>
      <c r="AI395" s="7">
        <f>SUMIFS(GQList,GIList,Table_ExternalData_1[[#This Row],[Item_key]],GDList,Table_ExternalData_1[[#Headers],[30]])</f>
        <v>1000</v>
      </c>
      <c r="AJ395" s="7">
        <f>SUMIFS(GQList,GIList,Table_ExternalData_1[[#This Row],[Item_key]],GDList,Table_ExternalData_1[[#Headers],[31]])</f>
        <v>3666</v>
      </c>
      <c r="AK395" s="7">
        <f>SUM(Table_ExternalData_1[[#This Row],[1]:[31]])</f>
        <v>8666</v>
      </c>
    </row>
    <row r="396" spans="1:37" ht="48" hidden="1">
      <c r="A396" s="3" t="s">
        <v>1699</v>
      </c>
      <c r="B396" s="3" t="s">
        <v>78</v>
      </c>
      <c r="C396" s="3" t="s">
        <v>1167</v>
      </c>
      <c r="D396" s="3" t="s">
        <v>1166</v>
      </c>
      <c r="E396" s="6" t="s">
        <v>1662</v>
      </c>
      <c r="F396" s="7">
        <f>SUMIFS(GQList,GIList,Table_ExternalData_1[[#This Row],[Item_key]],GDList,Table_ExternalData_1[[#Headers],[1]])</f>
        <v>0</v>
      </c>
      <c r="G396" s="7">
        <f>SUMIFS(GQList,GIList,Table_ExternalData_1[[#This Row],[Item_key]],GDList,Table_ExternalData_1[[#Headers],[2]])</f>
        <v>0</v>
      </c>
      <c r="H396" s="7">
        <f>SUMIFS(GQList,GIList,Table_ExternalData_1[[#This Row],[Item_key]],GDList,Table_ExternalData_1[[#Headers],[3]])</f>
        <v>150</v>
      </c>
      <c r="I396" s="7">
        <f>SUMIFS(GQList,GIList,Table_ExternalData_1[[#This Row],[Item_key]],GDList,Table_ExternalData_1[[#Headers],[4]])</f>
        <v>0</v>
      </c>
      <c r="J396" s="7">
        <f>SUMIFS(GQList,GIList,Table_ExternalData_1[[#This Row],[Item_key]],GDList,Table_ExternalData_1[[#Headers],[5]])</f>
        <v>0</v>
      </c>
      <c r="K396" s="7">
        <f>SUMIFS(GQList,GIList,Table_ExternalData_1[[#This Row],[Item_key]],GDList,Table_ExternalData_1[[#Headers],[6]])</f>
        <v>0</v>
      </c>
      <c r="L396" s="7">
        <f>SUMIFS(GQList,GIList,Table_ExternalData_1[[#This Row],[Item_key]],GDList,Table_ExternalData_1[[#Headers],[7]])</f>
        <v>0</v>
      </c>
      <c r="M396" s="7">
        <f>SUMIFS(GQList,GIList,Table_ExternalData_1[[#This Row],[Item_key]],GDList,Table_ExternalData_1[[#Headers],[8]])</f>
        <v>0</v>
      </c>
      <c r="N396" s="7">
        <f>SUMIFS(GQList,GIList,Table_ExternalData_1[[#This Row],[Item_key]],GDList,Table_ExternalData_1[[#Headers],[9]])</f>
        <v>0</v>
      </c>
      <c r="O396" s="7">
        <f>SUMIFS(GQList,GIList,Table_ExternalData_1[[#This Row],[Item_key]],GDList,Table_ExternalData_1[[#Headers],[10]])</f>
        <v>150</v>
      </c>
      <c r="P396" s="7">
        <f>SUMIFS(GQList,GIList,Table_ExternalData_1[[#This Row],[Item_key]],GDList,Table_ExternalData_1[[#Headers],[11]])</f>
        <v>1150</v>
      </c>
      <c r="Q396" s="7">
        <f>SUMIFS(GQList,GIList,Table_ExternalData_1[[#This Row],[Item_key]],GDList,Table_ExternalData_1[[#Headers],[12]])</f>
        <v>0</v>
      </c>
      <c r="R396" s="7">
        <f>SUMIFS(GQList,GIList,Table_ExternalData_1[[#This Row],[Item_key]],GDList,Table_ExternalData_1[[#Headers],[13]])</f>
        <v>240</v>
      </c>
      <c r="S396" s="7">
        <f>SUMIFS(GQList,GIList,Table_ExternalData_1[[#This Row],[Item_key]],GDList,Table_ExternalData_1[[#Headers],[14]])</f>
        <v>580</v>
      </c>
      <c r="T396" s="7">
        <f>SUMIFS(GQList,GIList,Table_ExternalData_1[[#This Row],[Item_key]],GDList,Table_ExternalData_1[[#Headers],[15]])</f>
        <v>0</v>
      </c>
      <c r="U396" s="7">
        <f>SUMIFS(GQList,GIList,Table_ExternalData_1[[#This Row],[Item_key]],GDList,Table_ExternalData_1[[#Headers],[16]])</f>
        <v>150</v>
      </c>
      <c r="V396" s="7">
        <f>SUMIFS(GQList,GIList,Table_ExternalData_1[[#This Row],[Item_key]],GDList,Table_ExternalData_1[[#Headers],[17]])</f>
        <v>150</v>
      </c>
      <c r="W396" s="7">
        <f>SUMIFS(GQList,GIList,Table_ExternalData_1[[#This Row],[Item_key]],GDList,Table_ExternalData_1[[#Headers],[18]])</f>
        <v>1000</v>
      </c>
      <c r="X396" s="7">
        <f>SUMIFS(GQList,GIList,Table_ExternalData_1[[#This Row],[Item_key]],GDList,Table_ExternalData_1[[#Headers],[19]])</f>
        <v>150</v>
      </c>
      <c r="Y396" s="7">
        <f>SUMIFS(GQList,GIList,Table_ExternalData_1[[#This Row],[Item_key]],GDList,Table_ExternalData_1[[#Headers],[20]])</f>
        <v>0</v>
      </c>
      <c r="Z396" s="7">
        <f>SUMIFS(GQList,GIList,Table_ExternalData_1[[#This Row],[Item_key]],GDList,Table_ExternalData_1[[#Headers],[21]])</f>
        <v>0</v>
      </c>
      <c r="AA396" s="7">
        <f>SUMIFS(GQList,GIList,Table_ExternalData_1[[#This Row],[Item_key]],GDList,Table_ExternalData_1[[#Headers],[22]])</f>
        <v>100</v>
      </c>
      <c r="AB396" s="7">
        <f>SUMIFS(GQList,GIList,Table_ExternalData_1[[#This Row],[Item_key]],GDList,Table_ExternalData_1[[#Headers],[23]])</f>
        <v>0</v>
      </c>
      <c r="AC396" s="7">
        <f>SUMIFS(GQList,GIList,Table_ExternalData_1[[#This Row],[Item_key]],GDList,Table_ExternalData_1[[#Headers],[24]])</f>
        <v>0</v>
      </c>
      <c r="AD396" s="7">
        <f>SUMIFS(GQList,GIList,Table_ExternalData_1[[#This Row],[Item_key]],GDList,Table_ExternalData_1[[#Headers],[25]])</f>
        <v>200</v>
      </c>
      <c r="AE396" s="7">
        <f>SUMIFS(GQList,GIList,Table_ExternalData_1[[#This Row],[Item_key]],GDList,Table_ExternalData_1[[#Headers],[26]])</f>
        <v>0</v>
      </c>
      <c r="AF396" s="7">
        <f>SUMIFS(GQList,GIList,Table_ExternalData_1[[#This Row],[Item_key]],GDList,Table_ExternalData_1[[#Headers],[27]])</f>
        <v>0</v>
      </c>
      <c r="AG396" s="7">
        <f>SUMIFS(GQList,GIList,Table_ExternalData_1[[#This Row],[Item_key]],GDList,Table_ExternalData_1[[#Headers],[28]])</f>
        <v>100</v>
      </c>
      <c r="AH396" s="7">
        <f>SUMIFS(GQList,GIList,Table_ExternalData_1[[#This Row],[Item_key]],GDList,Table_ExternalData_1[[#Headers],[29]])</f>
        <v>0</v>
      </c>
      <c r="AI396" s="7">
        <f>SUMIFS(GQList,GIList,Table_ExternalData_1[[#This Row],[Item_key]],GDList,Table_ExternalData_1[[#Headers],[30]])</f>
        <v>1000</v>
      </c>
      <c r="AJ396" s="7">
        <f>SUMIFS(GQList,GIList,Table_ExternalData_1[[#This Row],[Item_key]],GDList,Table_ExternalData_1[[#Headers],[31]])</f>
        <v>810</v>
      </c>
      <c r="AK396" s="7">
        <f>SUM(Table_ExternalData_1[[#This Row],[1]:[31]])</f>
        <v>5930</v>
      </c>
    </row>
    <row r="397" spans="1:37" ht="24" hidden="1">
      <c r="A397" s="3" t="s">
        <v>2001</v>
      </c>
      <c r="B397" s="3" t="s">
        <v>1734</v>
      </c>
      <c r="C397" s="3" t="s">
        <v>2002</v>
      </c>
      <c r="D397" s="3" t="s">
        <v>2003</v>
      </c>
      <c r="E397" s="6" t="s">
        <v>1662</v>
      </c>
      <c r="F397" s="7">
        <f>SUMIFS(GQList,GIList,Table_ExternalData_1[[#This Row],[Item_key]],GDList,Table_ExternalData_1[[#Headers],[1]])</f>
        <v>0</v>
      </c>
      <c r="G397" s="7">
        <f>SUMIFS(GQList,GIList,Table_ExternalData_1[[#This Row],[Item_key]],GDList,Table_ExternalData_1[[#Headers],[2]])</f>
        <v>0</v>
      </c>
      <c r="H397" s="7">
        <f>SUMIFS(GQList,GIList,Table_ExternalData_1[[#This Row],[Item_key]],GDList,Table_ExternalData_1[[#Headers],[3]])</f>
        <v>0</v>
      </c>
      <c r="I397" s="7">
        <f>SUMIFS(GQList,GIList,Table_ExternalData_1[[#This Row],[Item_key]],GDList,Table_ExternalData_1[[#Headers],[4]])</f>
        <v>0</v>
      </c>
      <c r="J397" s="7">
        <f>SUMIFS(GQList,GIList,Table_ExternalData_1[[#This Row],[Item_key]],GDList,Table_ExternalData_1[[#Headers],[5]])</f>
        <v>0</v>
      </c>
      <c r="K397" s="7">
        <f>SUMIFS(GQList,GIList,Table_ExternalData_1[[#This Row],[Item_key]],GDList,Table_ExternalData_1[[#Headers],[6]])</f>
        <v>0</v>
      </c>
      <c r="L397" s="7">
        <f>SUMIFS(GQList,GIList,Table_ExternalData_1[[#This Row],[Item_key]],GDList,Table_ExternalData_1[[#Headers],[7]])</f>
        <v>0</v>
      </c>
      <c r="M397" s="7">
        <f>SUMIFS(GQList,GIList,Table_ExternalData_1[[#This Row],[Item_key]],GDList,Table_ExternalData_1[[#Headers],[8]])</f>
        <v>0</v>
      </c>
      <c r="N397" s="7">
        <f>SUMIFS(GQList,GIList,Table_ExternalData_1[[#This Row],[Item_key]],GDList,Table_ExternalData_1[[#Headers],[9]])</f>
        <v>0</v>
      </c>
      <c r="O397" s="7">
        <f>SUMIFS(GQList,GIList,Table_ExternalData_1[[#This Row],[Item_key]],GDList,Table_ExternalData_1[[#Headers],[10]])</f>
        <v>0</v>
      </c>
      <c r="P397" s="7">
        <f>SUMIFS(GQList,GIList,Table_ExternalData_1[[#This Row],[Item_key]],GDList,Table_ExternalData_1[[#Headers],[11]])</f>
        <v>0</v>
      </c>
      <c r="Q397" s="7">
        <f>SUMIFS(GQList,GIList,Table_ExternalData_1[[#This Row],[Item_key]],GDList,Table_ExternalData_1[[#Headers],[12]])</f>
        <v>0</v>
      </c>
      <c r="R397" s="7">
        <f>SUMIFS(GQList,GIList,Table_ExternalData_1[[#This Row],[Item_key]],GDList,Table_ExternalData_1[[#Headers],[13]])</f>
        <v>0</v>
      </c>
      <c r="S397" s="7">
        <f>SUMIFS(GQList,GIList,Table_ExternalData_1[[#This Row],[Item_key]],GDList,Table_ExternalData_1[[#Headers],[14]])</f>
        <v>0</v>
      </c>
      <c r="T397" s="7">
        <f>SUMIFS(GQList,GIList,Table_ExternalData_1[[#This Row],[Item_key]],GDList,Table_ExternalData_1[[#Headers],[15]])</f>
        <v>0</v>
      </c>
      <c r="U397" s="7">
        <f>SUMIFS(GQList,GIList,Table_ExternalData_1[[#This Row],[Item_key]],GDList,Table_ExternalData_1[[#Headers],[16]])</f>
        <v>0</v>
      </c>
      <c r="V397" s="7">
        <f>SUMIFS(GQList,GIList,Table_ExternalData_1[[#This Row],[Item_key]],GDList,Table_ExternalData_1[[#Headers],[17]])</f>
        <v>0</v>
      </c>
      <c r="W397" s="7">
        <f>SUMIFS(GQList,GIList,Table_ExternalData_1[[#This Row],[Item_key]],GDList,Table_ExternalData_1[[#Headers],[18]])</f>
        <v>0</v>
      </c>
      <c r="X397" s="7">
        <f>SUMIFS(GQList,GIList,Table_ExternalData_1[[#This Row],[Item_key]],GDList,Table_ExternalData_1[[#Headers],[19]])</f>
        <v>0</v>
      </c>
      <c r="Y397" s="7">
        <f>SUMIFS(GQList,GIList,Table_ExternalData_1[[#This Row],[Item_key]],GDList,Table_ExternalData_1[[#Headers],[20]])</f>
        <v>0</v>
      </c>
      <c r="Z397" s="7">
        <f>SUMIFS(GQList,GIList,Table_ExternalData_1[[#This Row],[Item_key]],GDList,Table_ExternalData_1[[#Headers],[21]])</f>
        <v>0</v>
      </c>
      <c r="AA397" s="7">
        <f>SUMIFS(GQList,GIList,Table_ExternalData_1[[#This Row],[Item_key]],GDList,Table_ExternalData_1[[#Headers],[22]])</f>
        <v>0</v>
      </c>
      <c r="AB397" s="7">
        <f>SUMIFS(GQList,GIList,Table_ExternalData_1[[#This Row],[Item_key]],GDList,Table_ExternalData_1[[#Headers],[23]])</f>
        <v>0</v>
      </c>
      <c r="AC397" s="7">
        <f>SUMIFS(GQList,GIList,Table_ExternalData_1[[#This Row],[Item_key]],GDList,Table_ExternalData_1[[#Headers],[24]])</f>
        <v>0</v>
      </c>
      <c r="AD397" s="7">
        <f>SUMIFS(GQList,GIList,Table_ExternalData_1[[#This Row],[Item_key]],GDList,Table_ExternalData_1[[#Headers],[25]])</f>
        <v>0</v>
      </c>
      <c r="AE397" s="7">
        <f>SUMIFS(GQList,GIList,Table_ExternalData_1[[#This Row],[Item_key]],GDList,Table_ExternalData_1[[#Headers],[26]])</f>
        <v>0</v>
      </c>
      <c r="AF397" s="7">
        <f>SUMIFS(GQList,GIList,Table_ExternalData_1[[#This Row],[Item_key]],GDList,Table_ExternalData_1[[#Headers],[27]])</f>
        <v>0</v>
      </c>
      <c r="AG397" s="7">
        <f>SUMIFS(GQList,GIList,Table_ExternalData_1[[#This Row],[Item_key]],GDList,Table_ExternalData_1[[#Headers],[28]])</f>
        <v>0</v>
      </c>
      <c r="AH397" s="7">
        <f>SUMIFS(GQList,GIList,Table_ExternalData_1[[#This Row],[Item_key]],GDList,Table_ExternalData_1[[#Headers],[29]])</f>
        <v>0</v>
      </c>
      <c r="AI397" s="7">
        <f>SUMIFS(GQList,GIList,Table_ExternalData_1[[#This Row],[Item_key]],GDList,Table_ExternalData_1[[#Headers],[30]])</f>
        <v>0</v>
      </c>
      <c r="AJ397" s="7">
        <f>SUMIFS(GQList,GIList,Table_ExternalData_1[[#This Row],[Item_key]],GDList,Table_ExternalData_1[[#Headers],[31]])</f>
        <v>4000</v>
      </c>
      <c r="AK397" s="7">
        <f>SUM(Table_ExternalData_1[[#This Row],[1]:[31]])</f>
        <v>4000</v>
      </c>
    </row>
    <row r="398" spans="1:37" hidden="1">
      <c r="A398" s="3" t="s">
        <v>1171</v>
      </c>
      <c r="B398" s="3" t="s">
        <v>575</v>
      </c>
      <c r="C398" s="3" t="s">
        <v>1301</v>
      </c>
      <c r="D398" s="3" t="s">
        <v>1302</v>
      </c>
      <c r="E398" s="6" t="s">
        <v>1662</v>
      </c>
      <c r="F398" s="7">
        <f>SUMIFS(GQList,GIList,Table_ExternalData_1[[#This Row],[Item_key]],GDList,Table_ExternalData_1[[#Headers],[1]])</f>
        <v>0</v>
      </c>
      <c r="G398" s="7">
        <f>SUMIFS(GQList,GIList,Table_ExternalData_1[[#This Row],[Item_key]],GDList,Table_ExternalData_1[[#Headers],[2]])</f>
        <v>0</v>
      </c>
      <c r="H398" s="7">
        <f>SUMIFS(GQList,GIList,Table_ExternalData_1[[#This Row],[Item_key]],GDList,Table_ExternalData_1[[#Headers],[3]])</f>
        <v>0</v>
      </c>
      <c r="I398" s="7">
        <f>SUMIFS(GQList,GIList,Table_ExternalData_1[[#This Row],[Item_key]],GDList,Table_ExternalData_1[[#Headers],[4]])</f>
        <v>0</v>
      </c>
      <c r="J398" s="7">
        <f>SUMIFS(GQList,GIList,Table_ExternalData_1[[#This Row],[Item_key]],GDList,Table_ExternalData_1[[#Headers],[5]])</f>
        <v>0</v>
      </c>
      <c r="K398" s="7">
        <f>SUMIFS(GQList,GIList,Table_ExternalData_1[[#This Row],[Item_key]],GDList,Table_ExternalData_1[[#Headers],[6]])</f>
        <v>0</v>
      </c>
      <c r="L398" s="7">
        <f>SUMIFS(GQList,GIList,Table_ExternalData_1[[#This Row],[Item_key]],GDList,Table_ExternalData_1[[#Headers],[7]])</f>
        <v>0</v>
      </c>
      <c r="M398" s="7">
        <f>SUMIFS(GQList,GIList,Table_ExternalData_1[[#This Row],[Item_key]],GDList,Table_ExternalData_1[[#Headers],[8]])</f>
        <v>0</v>
      </c>
      <c r="N398" s="7">
        <f>SUMIFS(GQList,GIList,Table_ExternalData_1[[#This Row],[Item_key]],GDList,Table_ExternalData_1[[#Headers],[9]])</f>
        <v>0</v>
      </c>
      <c r="O398" s="7">
        <f>SUMIFS(GQList,GIList,Table_ExternalData_1[[#This Row],[Item_key]],GDList,Table_ExternalData_1[[#Headers],[10]])</f>
        <v>0</v>
      </c>
      <c r="P398" s="7">
        <f>SUMIFS(GQList,GIList,Table_ExternalData_1[[#This Row],[Item_key]],GDList,Table_ExternalData_1[[#Headers],[11]])</f>
        <v>0</v>
      </c>
      <c r="Q398" s="7">
        <f>SUMIFS(GQList,GIList,Table_ExternalData_1[[#This Row],[Item_key]],GDList,Table_ExternalData_1[[#Headers],[12]])</f>
        <v>0</v>
      </c>
      <c r="R398" s="7">
        <f>SUMIFS(GQList,GIList,Table_ExternalData_1[[#This Row],[Item_key]],GDList,Table_ExternalData_1[[#Headers],[13]])</f>
        <v>0</v>
      </c>
      <c r="S398" s="7">
        <f>SUMIFS(GQList,GIList,Table_ExternalData_1[[#This Row],[Item_key]],GDList,Table_ExternalData_1[[#Headers],[14]])</f>
        <v>0</v>
      </c>
      <c r="T398" s="7">
        <f>SUMIFS(GQList,GIList,Table_ExternalData_1[[#This Row],[Item_key]],GDList,Table_ExternalData_1[[#Headers],[15]])</f>
        <v>0</v>
      </c>
      <c r="U398" s="7">
        <f>SUMIFS(GQList,GIList,Table_ExternalData_1[[#This Row],[Item_key]],GDList,Table_ExternalData_1[[#Headers],[16]])</f>
        <v>0</v>
      </c>
      <c r="V398" s="7">
        <f>SUMIFS(GQList,GIList,Table_ExternalData_1[[#This Row],[Item_key]],GDList,Table_ExternalData_1[[#Headers],[17]])</f>
        <v>0</v>
      </c>
      <c r="W398" s="7">
        <f>SUMIFS(GQList,GIList,Table_ExternalData_1[[#This Row],[Item_key]],GDList,Table_ExternalData_1[[#Headers],[18]])</f>
        <v>0</v>
      </c>
      <c r="X398" s="7">
        <f>SUMIFS(GQList,GIList,Table_ExternalData_1[[#This Row],[Item_key]],GDList,Table_ExternalData_1[[#Headers],[19]])</f>
        <v>0</v>
      </c>
      <c r="Y398" s="7">
        <f>SUMIFS(GQList,GIList,Table_ExternalData_1[[#This Row],[Item_key]],GDList,Table_ExternalData_1[[#Headers],[20]])</f>
        <v>0</v>
      </c>
      <c r="Z398" s="7">
        <f>SUMIFS(GQList,GIList,Table_ExternalData_1[[#This Row],[Item_key]],GDList,Table_ExternalData_1[[#Headers],[21]])</f>
        <v>0</v>
      </c>
      <c r="AA398" s="7">
        <f>SUMIFS(GQList,GIList,Table_ExternalData_1[[#This Row],[Item_key]],GDList,Table_ExternalData_1[[#Headers],[22]])</f>
        <v>0</v>
      </c>
      <c r="AB398" s="7">
        <f>SUMIFS(GQList,GIList,Table_ExternalData_1[[#This Row],[Item_key]],GDList,Table_ExternalData_1[[#Headers],[23]])</f>
        <v>0</v>
      </c>
      <c r="AC398" s="7">
        <f>SUMIFS(GQList,GIList,Table_ExternalData_1[[#This Row],[Item_key]],GDList,Table_ExternalData_1[[#Headers],[24]])</f>
        <v>0</v>
      </c>
      <c r="AD398" s="7">
        <f>SUMIFS(GQList,GIList,Table_ExternalData_1[[#This Row],[Item_key]],GDList,Table_ExternalData_1[[#Headers],[25]])</f>
        <v>0</v>
      </c>
      <c r="AE398" s="7">
        <f>SUMIFS(GQList,GIList,Table_ExternalData_1[[#This Row],[Item_key]],GDList,Table_ExternalData_1[[#Headers],[26]])</f>
        <v>0</v>
      </c>
      <c r="AF398" s="7">
        <f>SUMIFS(GQList,GIList,Table_ExternalData_1[[#This Row],[Item_key]],GDList,Table_ExternalData_1[[#Headers],[27]])</f>
        <v>0</v>
      </c>
      <c r="AG398" s="7">
        <f>SUMIFS(GQList,GIList,Table_ExternalData_1[[#This Row],[Item_key]],GDList,Table_ExternalData_1[[#Headers],[28]])</f>
        <v>0</v>
      </c>
      <c r="AH398" s="7">
        <f>SUMIFS(GQList,GIList,Table_ExternalData_1[[#This Row],[Item_key]],GDList,Table_ExternalData_1[[#Headers],[29]])</f>
        <v>0</v>
      </c>
      <c r="AI398" s="7">
        <f>SUMIFS(GQList,GIList,Table_ExternalData_1[[#This Row],[Item_key]],GDList,Table_ExternalData_1[[#Headers],[30]])</f>
        <v>2700</v>
      </c>
      <c r="AJ398" s="7">
        <f>SUMIFS(GQList,GIList,Table_ExternalData_1[[#This Row],[Item_key]],GDList,Table_ExternalData_1[[#Headers],[31]])</f>
        <v>0</v>
      </c>
      <c r="AK398" s="7">
        <f>SUM(Table_ExternalData_1[[#This Row],[1]:[31]])</f>
        <v>2700</v>
      </c>
    </row>
    <row r="399" spans="1:37" hidden="1">
      <c r="A399" s="3" t="s">
        <v>1171</v>
      </c>
      <c r="B399" s="3" t="s">
        <v>577</v>
      </c>
      <c r="C399" s="3" t="s">
        <v>1303</v>
      </c>
      <c r="D399" s="3" t="s">
        <v>1304</v>
      </c>
      <c r="E399" s="6" t="s">
        <v>1662</v>
      </c>
      <c r="F399" s="7">
        <f>SUMIFS(GQList,GIList,Table_ExternalData_1[[#This Row],[Item_key]],GDList,Table_ExternalData_1[[#Headers],[1]])</f>
        <v>0</v>
      </c>
      <c r="G399" s="7">
        <f>SUMIFS(GQList,GIList,Table_ExternalData_1[[#This Row],[Item_key]],GDList,Table_ExternalData_1[[#Headers],[2]])</f>
        <v>0</v>
      </c>
      <c r="H399" s="7">
        <f>SUMIFS(GQList,GIList,Table_ExternalData_1[[#This Row],[Item_key]],GDList,Table_ExternalData_1[[#Headers],[3]])</f>
        <v>0</v>
      </c>
      <c r="I399" s="7">
        <f>SUMIFS(GQList,GIList,Table_ExternalData_1[[#This Row],[Item_key]],GDList,Table_ExternalData_1[[#Headers],[4]])</f>
        <v>0</v>
      </c>
      <c r="J399" s="7">
        <f>SUMIFS(GQList,GIList,Table_ExternalData_1[[#This Row],[Item_key]],GDList,Table_ExternalData_1[[#Headers],[5]])</f>
        <v>0</v>
      </c>
      <c r="K399" s="7">
        <f>SUMIFS(GQList,GIList,Table_ExternalData_1[[#This Row],[Item_key]],GDList,Table_ExternalData_1[[#Headers],[6]])</f>
        <v>0</v>
      </c>
      <c r="L399" s="7">
        <f>SUMIFS(GQList,GIList,Table_ExternalData_1[[#This Row],[Item_key]],GDList,Table_ExternalData_1[[#Headers],[7]])</f>
        <v>0</v>
      </c>
      <c r="M399" s="7">
        <f>SUMIFS(GQList,GIList,Table_ExternalData_1[[#This Row],[Item_key]],GDList,Table_ExternalData_1[[#Headers],[8]])</f>
        <v>0</v>
      </c>
      <c r="N399" s="7">
        <f>SUMIFS(GQList,GIList,Table_ExternalData_1[[#This Row],[Item_key]],GDList,Table_ExternalData_1[[#Headers],[9]])</f>
        <v>0</v>
      </c>
      <c r="O399" s="7">
        <f>SUMIFS(GQList,GIList,Table_ExternalData_1[[#This Row],[Item_key]],GDList,Table_ExternalData_1[[#Headers],[10]])</f>
        <v>0</v>
      </c>
      <c r="P399" s="7">
        <f>SUMIFS(GQList,GIList,Table_ExternalData_1[[#This Row],[Item_key]],GDList,Table_ExternalData_1[[#Headers],[11]])</f>
        <v>0</v>
      </c>
      <c r="Q399" s="7">
        <f>SUMIFS(GQList,GIList,Table_ExternalData_1[[#This Row],[Item_key]],GDList,Table_ExternalData_1[[#Headers],[12]])</f>
        <v>0</v>
      </c>
      <c r="R399" s="7">
        <f>SUMIFS(GQList,GIList,Table_ExternalData_1[[#This Row],[Item_key]],GDList,Table_ExternalData_1[[#Headers],[13]])</f>
        <v>0</v>
      </c>
      <c r="S399" s="7">
        <f>SUMIFS(GQList,GIList,Table_ExternalData_1[[#This Row],[Item_key]],GDList,Table_ExternalData_1[[#Headers],[14]])</f>
        <v>0</v>
      </c>
      <c r="T399" s="7">
        <f>SUMIFS(GQList,GIList,Table_ExternalData_1[[#This Row],[Item_key]],GDList,Table_ExternalData_1[[#Headers],[15]])</f>
        <v>0</v>
      </c>
      <c r="U399" s="7">
        <f>SUMIFS(GQList,GIList,Table_ExternalData_1[[#This Row],[Item_key]],GDList,Table_ExternalData_1[[#Headers],[16]])</f>
        <v>0</v>
      </c>
      <c r="V399" s="7">
        <f>SUMIFS(GQList,GIList,Table_ExternalData_1[[#This Row],[Item_key]],GDList,Table_ExternalData_1[[#Headers],[17]])</f>
        <v>0</v>
      </c>
      <c r="W399" s="7">
        <f>SUMIFS(GQList,GIList,Table_ExternalData_1[[#This Row],[Item_key]],GDList,Table_ExternalData_1[[#Headers],[18]])</f>
        <v>0</v>
      </c>
      <c r="X399" s="7">
        <f>SUMIFS(GQList,GIList,Table_ExternalData_1[[#This Row],[Item_key]],GDList,Table_ExternalData_1[[#Headers],[19]])</f>
        <v>0</v>
      </c>
      <c r="Y399" s="7">
        <f>SUMIFS(GQList,GIList,Table_ExternalData_1[[#This Row],[Item_key]],GDList,Table_ExternalData_1[[#Headers],[20]])</f>
        <v>0</v>
      </c>
      <c r="Z399" s="7">
        <f>SUMIFS(GQList,GIList,Table_ExternalData_1[[#This Row],[Item_key]],GDList,Table_ExternalData_1[[#Headers],[21]])</f>
        <v>0</v>
      </c>
      <c r="AA399" s="7">
        <f>SUMIFS(GQList,GIList,Table_ExternalData_1[[#This Row],[Item_key]],GDList,Table_ExternalData_1[[#Headers],[22]])</f>
        <v>0</v>
      </c>
      <c r="AB399" s="7">
        <f>SUMIFS(GQList,GIList,Table_ExternalData_1[[#This Row],[Item_key]],GDList,Table_ExternalData_1[[#Headers],[23]])</f>
        <v>0</v>
      </c>
      <c r="AC399" s="7">
        <f>SUMIFS(GQList,GIList,Table_ExternalData_1[[#This Row],[Item_key]],GDList,Table_ExternalData_1[[#Headers],[24]])</f>
        <v>0</v>
      </c>
      <c r="AD399" s="7">
        <f>SUMIFS(GQList,GIList,Table_ExternalData_1[[#This Row],[Item_key]],GDList,Table_ExternalData_1[[#Headers],[25]])</f>
        <v>0</v>
      </c>
      <c r="AE399" s="7">
        <f>SUMIFS(GQList,GIList,Table_ExternalData_1[[#This Row],[Item_key]],GDList,Table_ExternalData_1[[#Headers],[26]])</f>
        <v>0</v>
      </c>
      <c r="AF399" s="7">
        <f>SUMIFS(GQList,GIList,Table_ExternalData_1[[#This Row],[Item_key]],GDList,Table_ExternalData_1[[#Headers],[27]])</f>
        <v>0</v>
      </c>
      <c r="AG399" s="7">
        <f>SUMIFS(GQList,GIList,Table_ExternalData_1[[#This Row],[Item_key]],GDList,Table_ExternalData_1[[#Headers],[28]])</f>
        <v>0</v>
      </c>
      <c r="AH399" s="7">
        <f>SUMIFS(GQList,GIList,Table_ExternalData_1[[#This Row],[Item_key]],GDList,Table_ExternalData_1[[#Headers],[29]])</f>
        <v>0</v>
      </c>
      <c r="AI399" s="7">
        <f>SUMIFS(GQList,GIList,Table_ExternalData_1[[#This Row],[Item_key]],GDList,Table_ExternalData_1[[#Headers],[30]])</f>
        <v>2700</v>
      </c>
      <c r="AJ399" s="7">
        <f>SUMIFS(GQList,GIList,Table_ExternalData_1[[#This Row],[Item_key]],GDList,Table_ExternalData_1[[#Headers],[31]])</f>
        <v>0</v>
      </c>
      <c r="AK399" s="7">
        <f>SUM(Table_ExternalData_1[[#This Row],[1]:[31]])</f>
        <v>2700</v>
      </c>
    </row>
    <row r="400" spans="1:37" hidden="1">
      <c r="A400" s="3" t="s">
        <v>1172</v>
      </c>
      <c r="B400" s="3" t="s">
        <v>160</v>
      </c>
      <c r="C400" s="3" t="s">
        <v>1173</v>
      </c>
      <c r="D400" s="3" t="s">
        <v>1174</v>
      </c>
      <c r="E400" s="6" t="s">
        <v>1662</v>
      </c>
      <c r="F400" s="7">
        <f>SUMIFS(GQList,GIList,Table_ExternalData_1[[#This Row],[Item_key]],GDList,Table_ExternalData_1[[#Headers],[1]])</f>
        <v>0</v>
      </c>
      <c r="G400" s="7">
        <f>SUMIFS(GQList,GIList,Table_ExternalData_1[[#This Row],[Item_key]],GDList,Table_ExternalData_1[[#Headers],[2]])</f>
        <v>0</v>
      </c>
      <c r="H400" s="7">
        <f>SUMIFS(GQList,GIList,Table_ExternalData_1[[#This Row],[Item_key]],GDList,Table_ExternalData_1[[#Headers],[3]])</f>
        <v>0</v>
      </c>
      <c r="I400" s="7">
        <f>SUMIFS(GQList,GIList,Table_ExternalData_1[[#This Row],[Item_key]],GDList,Table_ExternalData_1[[#Headers],[4]])</f>
        <v>0</v>
      </c>
      <c r="J400" s="7">
        <f>SUMIFS(GQList,GIList,Table_ExternalData_1[[#This Row],[Item_key]],GDList,Table_ExternalData_1[[#Headers],[5]])</f>
        <v>700</v>
      </c>
      <c r="K400" s="7">
        <f>SUMIFS(GQList,GIList,Table_ExternalData_1[[#This Row],[Item_key]],GDList,Table_ExternalData_1[[#Headers],[6]])</f>
        <v>0</v>
      </c>
      <c r="L400" s="7">
        <f>SUMIFS(GQList,GIList,Table_ExternalData_1[[#This Row],[Item_key]],GDList,Table_ExternalData_1[[#Headers],[7]])</f>
        <v>0</v>
      </c>
      <c r="M400" s="7">
        <f>SUMIFS(GQList,GIList,Table_ExternalData_1[[#This Row],[Item_key]],GDList,Table_ExternalData_1[[#Headers],[8]])</f>
        <v>0</v>
      </c>
      <c r="N400" s="7">
        <f>SUMIFS(GQList,GIList,Table_ExternalData_1[[#This Row],[Item_key]],GDList,Table_ExternalData_1[[#Headers],[9]])</f>
        <v>0</v>
      </c>
      <c r="O400" s="7">
        <f>SUMIFS(GQList,GIList,Table_ExternalData_1[[#This Row],[Item_key]],GDList,Table_ExternalData_1[[#Headers],[10]])</f>
        <v>0</v>
      </c>
      <c r="P400" s="7">
        <f>SUMIFS(GQList,GIList,Table_ExternalData_1[[#This Row],[Item_key]],GDList,Table_ExternalData_1[[#Headers],[11]])</f>
        <v>0</v>
      </c>
      <c r="Q400" s="7">
        <f>SUMIFS(GQList,GIList,Table_ExternalData_1[[#This Row],[Item_key]],GDList,Table_ExternalData_1[[#Headers],[12]])</f>
        <v>0</v>
      </c>
      <c r="R400" s="7">
        <f>SUMIFS(GQList,GIList,Table_ExternalData_1[[#This Row],[Item_key]],GDList,Table_ExternalData_1[[#Headers],[13]])</f>
        <v>0</v>
      </c>
      <c r="S400" s="7">
        <f>SUMIFS(GQList,GIList,Table_ExternalData_1[[#This Row],[Item_key]],GDList,Table_ExternalData_1[[#Headers],[14]])</f>
        <v>0</v>
      </c>
      <c r="T400" s="7">
        <f>SUMIFS(GQList,GIList,Table_ExternalData_1[[#This Row],[Item_key]],GDList,Table_ExternalData_1[[#Headers],[15]])</f>
        <v>0</v>
      </c>
      <c r="U400" s="7">
        <f>SUMIFS(GQList,GIList,Table_ExternalData_1[[#This Row],[Item_key]],GDList,Table_ExternalData_1[[#Headers],[16]])</f>
        <v>0</v>
      </c>
      <c r="V400" s="7">
        <f>SUMIFS(GQList,GIList,Table_ExternalData_1[[#This Row],[Item_key]],GDList,Table_ExternalData_1[[#Headers],[17]])</f>
        <v>0</v>
      </c>
      <c r="W400" s="7">
        <f>SUMIFS(GQList,GIList,Table_ExternalData_1[[#This Row],[Item_key]],GDList,Table_ExternalData_1[[#Headers],[18]])</f>
        <v>0</v>
      </c>
      <c r="X400" s="7">
        <f>SUMIFS(GQList,GIList,Table_ExternalData_1[[#This Row],[Item_key]],GDList,Table_ExternalData_1[[#Headers],[19]])</f>
        <v>0</v>
      </c>
      <c r="Y400" s="7">
        <f>SUMIFS(GQList,GIList,Table_ExternalData_1[[#This Row],[Item_key]],GDList,Table_ExternalData_1[[#Headers],[20]])</f>
        <v>0</v>
      </c>
      <c r="Z400" s="7">
        <f>SUMIFS(GQList,GIList,Table_ExternalData_1[[#This Row],[Item_key]],GDList,Table_ExternalData_1[[#Headers],[21]])</f>
        <v>0</v>
      </c>
      <c r="AA400" s="7">
        <f>SUMIFS(GQList,GIList,Table_ExternalData_1[[#This Row],[Item_key]],GDList,Table_ExternalData_1[[#Headers],[22]])</f>
        <v>0</v>
      </c>
      <c r="AB400" s="7">
        <f>SUMIFS(GQList,GIList,Table_ExternalData_1[[#This Row],[Item_key]],GDList,Table_ExternalData_1[[#Headers],[23]])</f>
        <v>0</v>
      </c>
      <c r="AC400" s="7">
        <f>SUMIFS(GQList,GIList,Table_ExternalData_1[[#This Row],[Item_key]],GDList,Table_ExternalData_1[[#Headers],[24]])</f>
        <v>0</v>
      </c>
      <c r="AD400" s="7">
        <f>SUMIFS(GQList,GIList,Table_ExternalData_1[[#This Row],[Item_key]],GDList,Table_ExternalData_1[[#Headers],[25]])</f>
        <v>0</v>
      </c>
      <c r="AE400" s="7">
        <f>SUMIFS(GQList,GIList,Table_ExternalData_1[[#This Row],[Item_key]],GDList,Table_ExternalData_1[[#Headers],[26]])</f>
        <v>0</v>
      </c>
      <c r="AF400" s="7">
        <f>SUMIFS(GQList,GIList,Table_ExternalData_1[[#This Row],[Item_key]],GDList,Table_ExternalData_1[[#Headers],[27]])</f>
        <v>0</v>
      </c>
      <c r="AG400" s="7">
        <f>SUMIFS(GQList,GIList,Table_ExternalData_1[[#This Row],[Item_key]],GDList,Table_ExternalData_1[[#Headers],[28]])</f>
        <v>900</v>
      </c>
      <c r="AH400" s="7">
        <f>SUMIFS(GQList,GIList,Table_ExternalData_1[[#This Row],[Item_key]],GDList,Table_ExternalData_1[[#Headers],[29]])</f>
        <v>0</v>
      </c>
      <c r="AI400" s="7">
        <f>SUMIFS(GQList,GIList,Table_ExternalData_1[[#This Row],[Item_key]],GDList,Table_ExternalData_1[[#Headers],[30]])</f>
        <v>0</v>
      </c>
      <c r="AJ400" s="7">
        <f>SUMIFS(GQList,GIList,Table_ExternalData_1[[#This Row],[Item_key]],GDList,Table_ExternalData_1[[#Headers],[31]])</f>
        <v>0</v>
      </c>
      <c r="AK400" s="7">
        <f>SUM(Table_ExternalData_1[[#This Row],[1]:[31]])</f>
        <v>1600</v>
      </c>
    </row>
    <row r="401" spans="1:37" hidden="1">
      <c r="A401" s="3" t="s">
        <v>1175</v>
      </c>
      <c r="B401" s="3" t="s">
        <v>325</v>
      </c>
      <c r="C401" s="3" t="s">
        <v>1176</v>
      </c>
      <c r="D401" s="3" t="s">
        <v>1177</v>
      </c>
      <c r="E401" s="6" t="s">
        <v>1662</v>
      </c>
      <c r="F401" s="7">
        <f>SUMIFS(GQList,GIList,Table_ExternalData_1[[#This Row],[Item_key]],GDList,Table_ExternalData_1[[#Headers],[1]])</f>
        <v>0</v>
      </c>
      <c r="G401" s="7">
        <f>SUMIFS(GQList,GIList,Table_ExternalData_1[[#This Row],[Item_key]],GDList,Table_ExternalData_1[[#Headers],[2]])</f>
        <v>0</v>
      </c>
      <c r="H401" s="7">
        <f>SUMIFS(GQList,GIList,Table_ExternalData_1[[#This Row],[Item_key]],GDList,Table_ExternalData_1[[#Headers],[3]])</f>
        <v>0</v>
      </c>
      <c r="I401" s="7">
        <f>SUMIFS(GQList,GIList,Table_ExternalData_1[[#This Row],[Item_key]],GDList,Table_ExternalData_1[[#Headers],[4]])</f>
        <v>0</v>
      </c>
      <c r="J401" s="7">
        <f>SUMIFS(GQList,GIList,Table_ExternalData_1[[#This Row],[Item_key]],GDList,Table_ExternalData_1[[#Headers],[5]])</f>
        <v>0</v>
      </c>
      <c r="K401" s="7">
        <f>SUMIFS(GQList,GIList,Table_ExternalData_1[[#This Row],[Item_key]],GDList,Table_ExternalData_1[[#Headers],[6]])</f>
        <v>0</v>
      </c>
      <c r="L401" s="7">
        <f>SUMIFS(GQList,GIList,Table_ExternalData_1[[#This Row],[Item_key]],GDList,Table_ExternalData_1[[#Headers],[7]])</f>
        <v>0</v>
      </c>
      <c r="M401" s="7">
        <f>SUMIFS(GQList,GIList,Table_ExternalData_1[[#This Row],[Item_key]],GDList,Table_ExternalData_1[[#Headers],[8]])</f>
        <v>0</v>
      </c>
      <c r="N401" s="7">
        <f>SUMIFS(GQList,GIList,Table_ExternalData_1[[#This Row],[Item_key]],GDList,Table_ExternalData_1[[#Headers],[9]])</f>
        <v>0</v>
      </c>
      <c r="O401" s="7">
        <f>SUMIFS(GQList,GIList,Table_ExternalData_1[[#This Row],[Item_key]],GDList,Table_ExternalData_1[[#Headers],[10]])</f>
        <v>0</v>
      </c>
      <c r="P401" s="7">
        <f>SUMIFS(GQList,GIList,Table_ExternalData_1[[#This Row],[Item_key]],GDList,Table_ExternalData_1[[#Headers],[11]])</f>
        <v>0</v>
      </c>
      <c r="Q401" s="7">
        <f>SUMIFS(GQList,GIList,Table_ExternalData_1[[#This Row],[Item_key]],GDList,Table_ExternalData_1[[#Headers],[12]])</f>
        <v>0</v>
      </c>
      <c r="R401" s="7">
        <f>SUMIFS(GQList,GIList,Table_ExternalData_1[[#This Row],[Item_key]],GDList,Table_ExternalData_1[[#Headers],[13]])</f>
        <v>600</v>
      </c>
      <c r="S401" s="7">
        <f>SUMIFS(GQList,GIList,Table_ExternalData_1[[#This Row],[Item_key]],GDList,Table_ExternalData_1[[#Headers],[14]])</f>
        <v>0</v>
      </c>
      <c r="T401" s="7">
        <f>SUMIFS(GQList,GIList,Table_ExternalData_1[[#This Row],[Item_key]],GDList,Table_ExternalData_1[[#Headers],[15]])</f>
        <v>0</v>
      </c>
      <c r="U401" s="7">
        <f>SUMIFS(GQList,GIList,Table_ExternalData_1[[#This Row],[Item_key]],GDList,Table_ExternalData_1[[#Headers],[16]])</f>
        <v>0</v>
      </c>
      <c r="V401" s="7">
        <f>SUMIFS(GQList,GIList,Table_ExternalData_1[[#This Row],[Item_key]],GDList,Table_ExternalData_1[[#Headers],[17]])</f>
        <v>0</v>
      </c>
      <c r="W401" s="7">
        <f>SUMIFS(GQList,GIList,Table_ExternalData_1[[#This Row],[Item_key]],GDList,Table_ExternalData_1[[#Headers],[18]])</f>
        <v>0</v>
      </c>
      <c r="X401" s="7">
        <f>SUMIFS(GQList,GIList,Table_ExternalData_1[[#This Row],[Item_key]],GDList,Table_ExternalData_1[[#Headers],[19]])</f>
        <v>180</v>
      </c>
      <c r="Y401" s="7">
        <f>SUMIFS(GQList,GIList,Table_ExternalData_1[[#This Row],[Item_key]],GDList,Table_ExternalData_1[[#Headers],[20]])</f>
        <v>0</v>
      </c>
      <c r="Z401" s="7">
        <f>SUMIFS(GQList,GIList,Table_ExternalData_1[[#This Row],[Item_key]],GDList,Table_ExternalData_1[[#Headers],[21]])</f>
        <v>0</v>
      </c>
      <c r="AA401" s="7">
        <f>SUMIFS(GQList,GIList,Table_ExternalData_1[[#This Row],[Item_key]],GDList,Table_ExternalData_1[[#Headers],[22]])</f>
        <v>0</v>
      </c>
      <c r="AB401" s="7">
        <f>SUMIFS(GQList,GIList,Table_ExternalData_1[[#This Row],[Item_key]],GDList,Table_ExternalData_1[[#Headers],[23]])</f>
        <v>0</v>
      </c>
      <c r="AC401" s="7">
        <f>SUMIFS(GQList,GIList,Table_ExternalData_1[[#This Row],[Item_key]],GDList,Table_ExternalData_1[[#Headers],[24]])</f>
        <v>320</v>
      </c>
      <c r="AD401" s="7">
        <f>SUMIFS(GQList,GIList,Table_ExternalData_1[[#This Row],[Item_key]],GDList,Table_ExternalData_1[[#Headers],[25]])</f>
        <v>0</v>
      </c>
      <c r="AE401" s="7">
        <f>SUMIFS(GQList,GIList,Table_ExternalData_1[[#This Row],[Item_key]],GDList,Table_ExternalData_1[[#Headers],[26]])</f>
        <v>0</v>
      </c>
      <c r="AF401" s="7">
        <f>SUMIFS(GQList,GIList,Table_ExternalData_1[[#This Row],[Item_key]],GDList,Table_ExternalData_1[[#Headers],[27]])</f>
        <v>0</v>
      </c>
      <c r="AG401" s="7">
        <f>SUMIFS(GQList,GIList,Table_ExternalData_1[[#This Row],[Item_key]],GDList,Table_ExternalData_1[[#Headers],[28]])</f>
        <v>0</v>
      </c>
      <c r="AH401" s="7">
        <f>SUMIFS(GQList,GIList,Table_ExternalData_1[[#This Row],[Item_key]],GDList,Table_ExternalData_1[[#Headers],[29]])</f>
        <v>0</v>
      </c>
      <c r="AI401" s="7">
        <f>SUMIFS(GQList,GIList,Table_ExternalData_1[[#This Row],[Item_key]],GDList,Table_ExternalData_1[[#Headers],[30]])</f>
        <v>0</v>
      </c>
      <c r="AJ401" s="7">
        <f>SUMIFS(GQList,GIList,Table_ExternalData_1[[#This Row],[Item_key]],GDList,Table_ExternalData_1[[#Headers],[31]])</f>
        <v>0</v>
      </c>
      <c r="AK401" s="7">
        <f>SUM(Table_ExternalData_1[[#This Row],[1]:[31]])</f>
        <v>1100</v>
      </c>
    </row>
    <row r="402" spans="1:37" hidden="1">
      <c r="A402" s="3" t="s">
        <v>1175</v>
      </c>
      <c r="B402" s="3" t="s">
        <v>497</v>
      </c>
      <c r="C402" s="3" t="s">
        <v>1178</v>
      </c>
      <c r="D402" s="3" t="s">
        <v>891</v>
      </c>
      <c r="E402" s="6" t="s">
        <v>1662</v>
      </c>
      <c r="F402" s="7">
        <f>SUMIFS(GQList,GIList,Table_ExternalData_1[[#This Row],[Item_key]],GDList,Table_ExternalData_1[[#Headers],[1]])</f>
        <v>0</v>
      </c>
      <c r="G402" s="7">
        <f>SUMIFS(GQList,GIList,Table_ExternalData_1[[#This Row],[Item_key]],GDList,Table_ExternalData_1[[#Headers],[2]])</f>
        <v>0</v>
      </c>
      <c r="H402" s="7">
        <f>SUMIFS(GQList,GIList,Table_ExternalData_1[[#This Row],[Item_key]],GDList,Table_ExternalData_1[[#Headers],[3]])</f>
        <v>0</v>
      </c>
      <c r="I402" s="7">
        <f>SUMIFS(GQList,GIList,Table_ExternalData_1[[#This Row],[Item_key]],GDList,Table_ExternalData_1[[#Headers],[4]])</f>
        <v>0</v>
      </c>
      <c r="J402" s="7">
        <f>SUMIFS(GQList,GIList,Table_ExternalData_1[[#This Row],[Item_key]],GDList,Table_ExternalData_1[[#Headers],[5]])</f>
        <v>0</v>
      </c>
      <c r="K402" s="7">
        <f>SUMIFS(GQList,GIList,Table_ExternalData_1[[#This Row],[Item_key]],GDList,Table_ExternalData_1[[#Headers],[6]])</f>
        <v>0</v>
      </c>
      <c r="L402" s="7">
        <f>SUMIFS(GQList,GIList,Table_ExternalData_1[[#This Row],[Item_key]],GDList,Table_ExternalData_1[[#Headers],[7]])</f>
        <v>0</v>
      </c>
      <c r="M402" s="7">
        <f>SUMIFS(GQList,GIList,Table_ExternalData_1[[#This Row],[Item_key]],GDList,Table_ExternalData_1[[#Headers],[8]])</f>
        <v>0</v>
      </c>
      <c r="N402" s="7">
        <f>SUMIFS(GQList,GIList,Table_ExternalData_1[[#This Row],[Item_key]],GDList,Table_ExternalData_1[[#Headers],[9]])</f>
        <v>0</v>
      </c>
      <c r="O402" s="7">
        <f>SUMIFS(GQList,GIList,Table_ExternalData_1[[#This Row],[Item_key]],GDList,Table_ExternalData_1[[#Headers],[10]])</f>
        <v>0</v>
      </c>
      <c r="P402" s="7">
        <f>SUMIFS(GQList,GIList,Table_ExternalData_1[[#This Row],[Item_key]],GDList,Table_ExternalData_1[[#Headers],[11]])</f>
        <v>0</v>
      </c>
      <c r="Q402" s="7">
        <f>SUMIFS(GQList,GIList,Table_ExternalData_1[[#This Row],[Item_key]],GDList,Table_ExternalData_1[[#Headers],[12]])</f>
        <v>0</v>
      </c>
      <c r="R402" s="7">
        <f>SUMIFS(GQList,GIList,Table_ExternalData_1[[#This Row],[Item_key]],GDList,Table_ExternalData_1[[#Headers],[13]])</f>
        <v>0</v>
      </c>
      <c r="S402" s="7">
        <f>SUMIFS(GQList,GIList,Table_ExternalData_1[[#This Row],[Item_key]],GDList,Table_ExternalData_1[[#Headers],[14]])</f>
        <v>0</v>
      </c>
      <c r="T402" s="7">
        <f>SUMIFS(GQList,GIList,Table_ExternalData_1[[#This Row],[Item_key]],GDList,Table_ExternalData_1[[#Headers],[15]])</f>
        <v>0</v>
      </c>
      <c r="U402" s="7">
        <f>SUMIFS(GQList,GIList,Table_ExternalData_1[[#This Row],[Item_key]],GDList,Table_ExternalData_1[[#Headers],[16]])</f>
        <v>0</v>
      </c>
      <c r="V402" s="7">
        <f>SUMIFS(GQList,GIList,Table_ExternalData_1[[#This Row],[Item_key]],GDList,Table_ExternalData_1[[#Headers],[17]])</f>
        <v>0</v>
      </c>
      <c r="W402" s="7">
        <f>SUMIFS(GQList,GIList,Table_ExternalData_1[[#This Row],[Item_key]],GDList,Table_ExternalData_1[[#Headers],[18]])</f>
        <v>0</v>
      </c>
      <c r="X402" s="7">
        <f>SUMIFS(GQList,GIList,Table_ExternalData_1[[#This Row],[Item_key]],GDList,Table_ExternalData_1[[#Headers],[19]])</f>
        <v>0</v>
      </c>
      <c r="Y402" s="7">
        <f>SUMIFS(GQList,GIList,Table_ExternalData_1[[#This Row],[Item_key]],GDList,Table_ExternalData_1[[#Headers],[20]])</f>
        <v>0</v>
      </c>
      <c r="Z402" s="7">
        <f>SUMIFS(GQList,GIList,Table_ExternalData_1[[#This Row],[Item_key]],GDList,Table_ExternalData_1[[#Headers],[21]])</f>
        <v>0</v>
      </c>
      <c r="AA402" s="7">
        <f>SUMIFS(GQList,GIList,Table_ExternalData_1[[#This Row],[Item_key]],GDList,Table_ExternalData_1[[#Headers],[22]])</f>
        <v>0</v>
      </c>
      <c r="AB402" s="7">
        <f>SUMIFS(GQList,GIList,Table_ExternalData_1[[#This Row],[Item_key]],GDList,Table_ExternalData_1[[#Headers],[23]])</f>
        <v>0</v>
      </c>
      <c r="AC402" s="7">
        <f>SUMIFS(GQList,GIList,Table_ExternalData_1[[#This Row],[Item_key]],GDList,Table_ExternalData_1[[#Headers],[24]])</f>
        <v>100</v>
      </c>
      <c r="AD402" s="7">
        <f>SUMIFS(GQList,GIList,Table_ExternalData_1[[#This Row],[Item_key]],GDList,Table_ExternalData_1[[#Headers],[25]])</f>
        <v>0</v>
      </c>
      <c r="AE402" s="7">
        <f>SUMIFS(GQList,GIList,Table_ExternalData_1[[#This Row],[Item_key]],GDList,Table_ExternalData_1[[#Headers],[26]])</f>
        <v>0</v>
      </c>
      <c r="AF402" s="7">
        <f>SUMIFS(GQList,GIList,Table_ExternalData_1[[#This Row],[Item_key]],GDList,Table_ExternalData_1[[#Headers],[27]])</f>
        <v>0</v>
      </c>
      <c r="AG402" s="7">
        <f>SUMIFS(GQList,GIList,Table_ExternalData_1[[#This Row],[Item_key]],GDList,Table_ExternalData_1[[#Headers],[28]])</f>
        <v>0</v>
      </c>
      <c r="AH402" s="7">
        <f>SUMIFS(GQList,GIList,Table_ExternalData_1[[#This Row],[Item_key]],GDList,Table_ExternalData_1[[#Headers],[29]])</f>
        <v>0</v>
      </c>
      <c r="AI402" s="7">
        <f>SUMIFS(GQList,GIList,Table_ExternalData_1[[#This Row],[Item_key]],GDList,Table_ExternalData_1[[#Headers],[30]])</f>
        <v>0</v>
      </c>
      <c r="AJ402" s="7">
        <f>SUMIFS(GQList,GIList,Table_ExternalData_1[[#This Row],[Item_key]],GDList,Table_ExternalData_1[[#Headers],[31]])</f>
        <v>0</v>
      </c>
      <c r="AK402" s="7">
        <f>SUM(Table_ExternalData_1[[#This Row],[1]:[31]])</f>
        <v>100</v>
      </c>
    </row>
    <row r="403" spans="1:37" hidden="1">
      <c r="A403" s="3" t="s">
        <v>1175</v>
      </c>
      <c r="B403" s="3" t="s">
        <v>170</v>
      </c>
      <c r="C403" s="3" t="s">
        <v>1220</v>
      </c>
      <c r="D403" s="3" t="s">
        <v>1221</v>
      </c>
      <c r="E403" s="6" t="s">
        <v>1662</v>
      </c>
      <c r="F403" s="7">
        <f>SUMIFS(GQList,GIList,Table_ExternalData_1[[#This Row],[Item_key]],GDList,Table_ExternalData_1[[#Headers],[1]])</f>
        <v>0</v>
      </c>
      <c r="G403" s="7">
        <f>SUMIFS(GQList,GIList,Table_ExternalData_1[[#This Row],[Item_key]],GDList,Table_ExternalData_1[[#Headers],[2]])</f>
        <v>0</v>
      </c>
      <c r="H403" s="7">
        <f>SUMIFS(GQList,GIList,Table_ExternalData_1[[#This Row],[Item_key]],GDList,Table_ExternalData_1[[#Headers],[3]])</f>
        <v>0</v>
      </c>
      <c r="I403" s="7">
        <f>SUMIFS(GQList,GIList,Table_ExternalData_1[[#This Row],[Item_key]],GDList,Table_ExternalData_1[[#Headers],[4]])</f>
        <v>0</v>
      </c>
      <c r="J403" s="7">
        <f>SUMIFS(GQList,GIList,Table_ExternalData_1[[#This Row],[Item_key]],GDList,Table_ExternalData_1[[#Headers],[5]])</f>
        <v>600</v>
      </c>
      <c r="K403" s="7">
        <f>SUMIFS(GQList,GIList,Table_ExternalData_1[[#This Row],[Item_key]],GDList,Table_ExternalData_1[[#Headers],[6]])</f>
        <v>0</v>
      </c>
      <c r="L403" s="7">
        <f>SUMIFS(GQList,GIList,Table_ExternalData_1[[#This Row],[Item_key]],GDList,Table_ExternalData_1[[#Headers],[7]])</f>
        <v>0</v>
      </c>
      <c r="M403" s="7">
        <f>SUMIFS(GQList,GIList,Table_ExternalData_1[[#This Row],[Item_key]],GDList,Table_ExternalData_1[[#Headers],[8]])</f>
        <v>0</v>
      </c>
      <c r="N403" s="7">
        <f>SUMIFS(GQList,GIList,Table_ExternalData_1[[#This Row],[Item_key]],GDList,Table_ExternalData_1[[#Headers],[9]])</f>
        <v>0</v>
      </c>
      <c r="O403" s="7">
        <f>SUMIFS(GQList,GIList,Table_ExternalData_1[[#This Row],[Item_key]],GDList,Table_ExternalData_1[[#Headers],[10]])</f>
        <v>0</v>
      </c>
      <c r="P403" s="7">
        <f>SUMIFS(GQList,GIList,Table_ExternalData_1[[#This Row],[Item_key]],GDList,Table_ExternalData_1[[#Headers],[11]])</f>
        <v>0</v>
      </c>
      <c r="Q403" s="7">
        <f>SUMIFS(GQList,GIList,Table_ExternalData_1[[#This Row],[Item_key]],GDList,Table_ExternalData_1[[#Headers],[12]])</f>
        <v>0</v>
      </c>
      <c r="R403" s="7">
        <f>SUMIFS(GQList,GIList,Table_ExternalData_1[[#This Row],[Item_key]],GDList,Table_ExternalData_1[[#Headers],[13]])</f>
        <v>0</v>
      </c>
      <c r="S403" s="7">
        <f>SUMIFS(GQList,GIList,Table_ExternalData_1[[#This Row],[Item_key]],GDList,Table_ExternalData_1[[#Headers],[14]])</f>
        <v>0</v>
      </c>
      <c r="T403" s="7">
        <f>SUMIFS(GQList,GIList,Table_ExternalData_1[[#This Row],[Item_key]],GDList,Table_ExternalData_1[[#Headers],[15]])</f>
        <v>0</v>
      </c>
      <c r="U403" s="7">
        <f>SUMIFS(GQList,GIList,Table_ExternalData_1[[#This Row],[Item_key]],GDList,Table_ExternalData_1[[#Headers],[16]])</f>
        <v>1800</v>
      </c>
      <c r="V403" s="7">
        <f>SUMIFS(GQList,GIList,Table_ExternalData_1[[#This Row],[Item_key]],GDList,Table_ExternalData_1[[#Headers],[17]])</f>
        <v>0</v>
      </c>
      <c r="W403" s="7">
        <f>SUMIFS(GQList,GIList,Table_ExternalData_1[[#This Row],[Item_key]],GDList,Table_ExternalData_1[[#Headers],[18]])</f>
        <v>0</v>
      </c>
      <c r="X403" s="7">
        <f>SUMIFS(GQList,GIList,Table_ExternalData_1[[#This Row],[Item_key]],GDList,Table_ExternalData_1[[#Headers],[19]])</f>
        <v>960</v>
      </c>
      <c r="Y403" s="7">
        <f>SUMIFS(GQList,GIList,Table_ExternalData_1[[#This Row],[Item_key]],GDList,Table_ExternalData_1[[#Headers],[20]])</f>
        <v>0</v>
      </c>
      <c r="Z403" s="7">
        <f>SUMIFS(GQList,GIList,Table_ExternalData_1[[#This Row],[Item_key]],GDList,Table_ExternalData_1[[#Headers],[21]])</f>
        <v>0</v>
      </c>
      <c r="AA403" s="7">
        <f>SUMIFS(GQList,GIList,Table_ExternalData_1[[#This Row],[Item_key]],GDList,Table_ExternalData_1[[#Headers],[22]])</f>
        <v>0</v>
      </c>
      <c r="AB403" s="7">
        <f>SUMIFS(GQList,GIList,Table_ExternalData_1[[#This Row],[Item_key]],GDList,Table_ExternalData_1[[#Headers],[23]])</f>
        <v>0</v>
      </c>
      <c r="AC403" s="7">
        <f>SUMIFS(GQList,GIList,Table_ExternalData_1[[#This Row],[Item_key]],GDList,Table_ExternalData_1[[#Headers],[24]])</f>
        <v>1020</v>
      </c>
      <c r="AD403" s="7">
        <f>SUMIFS(GQList,GIList,Table_ExternalData_1[[#This Row],[Item_key]],GDList,Table_ExternalData_1[[#Headers],[25]])</f>
        <v>0</v>
      </c>
      <c r="AE403" s="7">
        <f>SUMIFS(GQList,GIList,Table_ExternalData_1[[#This Row],[Item_key]],GDList,Table_ExternalData_1[[#Headers],[26]])</f>
        <v>0</v>
      </c>
      <c r="AF403" s="7">
        <f>SUMIFS(GQList,GIList,Table_ExternalData_1[[#This Row],[Item_key]],GDList,Table_ExternalData_1[[#Headers],[27]])</f>
        <v>540</v>
      </c>
      <c r="AG403" s="7">
        <f>SUMIFS(GQList,GIList,Table_ExternalData_1[[#This Row],[Item_key]],GDList,Table_ExternalData_1[[#Headers],[28]])</f>
        <v>0</v>
      </c>
      <c r="AH403" s="7">
        <f>SUMIFS(GQList,GIList,Table_ExternalData_1[[#This Row],[Item_key]],GDList,Table_ExternalData_1[[#Headers],[29]])</f>
        <v>0</v>
      </c>
      <c r="AI403" s="7">
        <f>SUMIFS(GQList,GIList,Table_ExternalData_1[[#This Row],[Item_key]],GDList,Table_ExternalData_1[[#Headers],[30]])</f>
        <v>960</v>
      </c>
      <c r="AJ403" s="7">
        <f>SUMIFS(GQList,GIList,Table_ExternalData_1[[#This Row],[Item_key]],GDList,Table_ExternalData_1[[#Headers],[31]])</f>
        <v>0</v>
      </c>
      <c r="AK403" s="7">
        <f>SUM(Table_ExternalData_1[[#This Row],[1]:[31]])</f>
        <v>5880</v>
      </c>
    </row>
    <row r="404" spans="1:37" ht="24" hidden="1">
      <c r="A404" s="3" t="s">
        <v>1175</v>
      </c>
      <c r="B404" s="3" t="s">
        <v>449</v>
      </c>
      <c r="C404" s="3" t="s">
        <v>1183</v>
      </c>
      <c r="D404" s="3" t="s">
        <v>1184</v>
      </c>
      <c r="E404" s="6" t="s">
        <v>1662</v>
      </c>
      <c r="F404" s="7">
        <f>SUMIFS(GQList,GIList,Table_ExternalData_1[[#This Row],[Item_key]],GDList,Table_ExternalData_1[[#Headers],[1]])</f>
        <v>0</v>
      </c>
      <c r="G404" s="7">
        <f>SUMIFS(GQList,GIList,Table_ExternalData_1[[#This Row],[Item_key]],GDList,Table_ExternalData_1[[#Headers],[2]])</f>
        <v>0</v>
      </c>
      <c r="H404" s="7">
        <f>SUMIFS(GQList,GIList,Table_ExternalData_1[[#This Row],[Item_key]],GDList,Table_ExternalData_1[[#Headers],[3]])</f>
        <v>0</v>
      </c>
      <c r="I404" s="7">
        <f>SUMIFS(GQList,GIList,Table_ExternalData_1[[#This Row],[Item_key]],GDList,Table_ExternalData_1[[#Headers],[4]])</f>
        <v>0</v>
      </c>
      <c r="J404" s="7">
        <f>SUMIFS(GQList,GIList,Table_ExternalData_1[[#This Row],[Item_key]],GDList,Table_ExternalData_1[[#Headers],[5]])</f>
        <v>0</v>
      </c>
      <c r="K404" s="7">
        <f>SUMIFS(GQList,GIList,Table_ExternalData_1[[#This Row],[Item_key]],GDList,Table_ExternalData_1[[#Headers],[6]])</f>
        <v>0</v>
      </c>
      <c r="L404" s="7">
        <f>SUMIFS(GQList,GIList,Table_ExternalData_1[[#This Row],[Item_key]],GDList,Table_ExternalData_1[[#Headers],[7]])</f>
        <v>0</v>
      </c>
      <c r="M404" s="7">
        <f>SUMIFS(GQList,GIList,Table_ExternalData_1[[#This Row],[Item_key]],GDList,Table_ExternalData_1[[#Headers],[8]])</f>
        <v>0</v>
      </c>
      <c r="N404" s="7">
        <f>SUMIFS(GQList,GIList,Table_ExternalData_1[[#This Row],[Item_key]],GDList,Table_ExternalData_1[[#Headers],[9]])</f>
        <v>0</v>
      </c>
      <c r="O404" s="7">
        <f>SUMIFS(GQList,GIList,Table_ExternalData_1[[#This Row],[Item_key]],GDList,Table_ExternalData_1[[#Headers],[10]])</f>
        <v>0</v>
      </c>
      <c r="P404" s="7">
        <f>SUMIFS(GQList,GIList,Table_ExternalData_1[[#This Row],[Item_key]],GDList,Table_ExternalData_1[[#Headers],[11]])</f>
        <v>0</v>
      </c>
      <c r="Q404" s="7">
        <f>SUMIFS(GQList,GIList,Table_ExternalData_1[[#This Row],[Item_key]],GDList,Table_ExternalData_1[[#Headers],[12]])</f>
        <v>0</v>
      </c>
      <c r="R404" s="7">
        <f>SUMIFS(GQList,GIList,Table_ExternalData_1[[#This Row],[Item_key]],GDList,Table_ExternalData_1[[#Headers],[13]])</f>
        <v>0</v>
      </c>
      <c r="S404" s="7">
        <f>SUMIFS(GQList,GIList,Table_ExternalData_1[[#This Row],[Item_key]],GDList,Table_ExternalData_1[[#Headers],[14]])</f>
        <v>0</v>
      </c>
      <c r="T404" s="7">
        <f>SUMIFS(GQList,GIList,Table_ExternalData_1[[#This Row],[Item_key]],GDList,Table_ExternalData_1[[#Headers],[15]])</f>
        <v>0</v>
      </c>
      <c r="U404" s="7">
        <f>SUMIFS(GQList,GIList,Table_ExternalData_1[[#This Row],[Item_key]],GDList,Table_ExternalData_1[[#Headers],[16]])</f>
        <v>0</v>
      </c>
      <c r="V404" s="7">
        <f>SUMIFS(GQList,GIList,Table_ExternalData_1[[#This Row],[Item_key]],GDList,Table_ExternalData_1[[#Headers],[17]])</f>
        <v>0</v>
      </c>
      <c r="W404" s="7">
        <f>SUMIFS(GQList,GIList,Table_ExternalData_1[[#This Row],[Item_key]],GDList,Table_ExternalData_1[[#Headers],[18]])</f>
        <v>0</v>
      </c>
      <c r="X404" s="7">
        <f>SUMIFS(GQList,GIList,Table_ExternalData_1[[#This Row],[Item_key]],GDList,Table_ExternalData_1[[#Headers],[19]])</f>
        <v>2600</v>
      </c>
      <c r="Y404" s="7">
        <f>SUMIFS(GQList,GIList,Table_ExternalData_1[[#This Row],[Item_key]],GDList,Table_ExternalData_1[[#Headers],[20]])</f>
        <v>0</v>
      </c>
      <c r="Z404" s="7">
        <f>SUMIFS(GQList,GIList,Table_ExternalData_1[[#This Row],[Item_key]],GDList,Table_ExternalData_1[[#Headers],[21]])</f>
        <v>0</v>
      </c>
      <c r="AA404" s="7">
        <f>SUMIFS(GQList,GIList,Table_ExternalData_1[[#This Row],[Item_key]],GDList,Table_ExternalData_1[[#Headers],[22]])</f>
        <v>0</v>
      </c>
      <c r="AB404" s="7">
        <f>SUMIFS(GQList,GIList,Table_ExternalData_1[[#This Row],[Item_key]],GDList,Table_ExternalData_1[[#Headers],[23]])</f>
        <v>0</v>
      </c>
      <c r="AC404" s="7">
        <f>SUMIFS(GQList,GIList,Table_ExternalData_1[[#This Row],[Item_key]],GDList,Table_ExternalData_1[[#Headers],[24]])</f>
        <v>0</v>
      </c>
      <c r="AD404" s="7">
        <f>SUMIFS(GQList,GIList,Table_ExternalData_1[[#This Row],[Item_key]],GDList,Table_ExternalData_1[[#Headers],[25]])</f>
        <v>0</v>
      </c>
      <c r="AE404" s="7">
        <f>SUMIFS(GQList,GIList,Table_ExternalData_1[[#This Row],[Item_key]],GDList,Table_ExternalData_1[[#Headers],[26]])</f>
        <v>0</v>
      </c>
      <c r="AF404" s="7">
        <f>SUMIFS(GQList,GIList,Table_ExternalData_1[[#This Row],[Item_key]],GDList,Table_ExternalData_1[[#Headers],[27]])</f>
        <v>2400</v>
      </c>
      <c r="AG404" s="7">
        <f>SUMIFS(GQList,GIList,Table_ExternalData_1[[#This Row],[Item_key]],GDList,Table_ExternalData_1[[#Headers],[28]])</f>
        <v>0</v>
      </c>
      <c r="AH404" s="7">
        <f>SUMIFS(GQList,GIList,Table_ExternalData_1[[#This Row],[Item_key]],GDList,Table_ExternalData_1[[#Headers],[29]])</f>
        <v>0</v>
      </c>
      <c r="AI404" s="7">
        <f>SUMIFS(GQList,GIList,Table_ExternalData_1[[#This Row],[Item_key]],GDList,Table_ExternalData_1[[#Headers],[30]])</f>
        <v>0</v>
      </c>
      <c r="AJ404" s="7">
        <f>SUMIFS(GQList,GIList,Table_ExternalData_1[[#This Row],[Item_key]],GDList,Table_ExternalData_1[[#Headers],[31]])</f>
        <v>0</v>
      </c>
      <c r="AK404" s="7">
        <f>SUM(Table_ExternalData_1[[#This Row],[1]:[31]])</f>
        <v>5000</v>
      </c>
    </row>
    <row r="405" spans="1:37" hidden="1">
      <c r="A405" s="3" t="s">
        <v>1175</v>
      </c>
      <c r="B405" s="3" t="s">
        <v>385</v>
      </c>
      <c r="C405" s="3" t="s">
        <v>1179</v>
      </c>
      <c r="D405" s="3" t="s">
        <v>1180</v>
      </c>
      <c r="E405" s="6" t="s">
        <v>1662</v>
      </c>
      <c r="F405" s="7">
        <f>SUMIFS(GQList,GIList,Table_ExternalData_1[[#This Row],[Item_key]],GDList,Table_ExternalData_1[[#Headers],[1]])</f>
        <v>0</v>
      </c>
      <c r="G405" s="7">
        <f>SUMIFS(GQList,GIList,Table_ExternalData_1[[#This Row],[Item_key]],GDList,Table_ExternalData_1[[#Headers],[2]])</f>
        <v>0</v>
      </c>
      <c r="H405" s="7">
        <f>SUMIFS(GQList,GIList,Table_ExternalData_1[[#This Row],[Item_key]],GDList,Table_ExternalData_1[[#Headers],[3]])</f>
        <v>0</v>
      </c>
      <c r="I405" s="7">
        <f>SUMIFS(GQList,GIList,Table_ExternalData_1[[#This Row],[Item_key]],GDList,Table_ExternalData_1[[#Headers],[4]])</f>
        <v>0</v>
      </c>
      <c r="J405" s="7">
        <f>SUMIFS(GQList,GIList,Table_ExternalData_1[[#This Row],[Item_key]],GDList,Table_ExternalData_1[[#Headers],[5]])</f>
        <v>0</v>
      </c>
      <c r="K405" s="7">
        <f>SUMIFS(GQList,GIList,Table_ExternalData_1[[#This Row],[Item_key]],GDList,Table_ExternalData_1[[#Headers],[6]])</f>
        <v>0</v>
      </c>
      <c r="L405" s="7">
        <f>SUMIFS(GQList,GIList,Table_ExternalData_1[[#This Row],[Item_key]],GDList,Table_ExternalData_1[[#Headers],[7]])</f>
        <v>0</v>
      </c>
      <c r="M405" s="7">
        <f>SUMIFS(GQList,GIList,Table_ExternalData_1[[#This Row],[Item_key]],GDList,Table_ExternalData_1[[#Headers],[8]])</f>
        <v>0</v>
      </c>
      <c r="N405" s="7">
        <f>SUMIFS(GQList,GIList,Table_ExternalData_1[[#This Row],[Item_key]],GDList,Table_ExternalData_1[[#Headers],[9]])</f>
        <v>0</v>
      </c>
      <c r="O405" s="7">
        <f>SUMIFS(GQList,GIList,Table_ExternalData_1[[#This Row],[Item_key]],GDList,Table_ExternalData_1[[#Headers],[10]])</f>
        <v>0</v>
      </c>
      <c r="P405" s="7">
        <f>SUMIFS(GQList,GIList,Table_ExternalData_1[[#This Row],[Item_key]],GDList,Table_ExternalData_1[[#Headers],[11]])</f>
        <v>0</v>
      </c>
      <c r="Q405" s="7">
        <f>SUMIFS(GQList,GIList,Table_ExternalData_1[[#This Row],[Item_key]],GDList,Table_ExternalData_1[[#Headers],[12]])</f>
        <v>0</v>
      </c>
      <c r="R405" s="7">
        <f>SUMIFS(GQList,GIList,Table_ExternalData_1[[#This Row],[Item_key]],GDList,Table_ExternalData_1[[#Headers],[13]])</f>
        <v>0</v>
      </c>
      <c r="S405" s="7">
        <f>SUMIFS(GQList,GIList,Table_ExternalData_1[[#This Row],[Item_key]],GDList,Table_ExternalData_1[[#Headers],[14]])</f>
        <v>0</v>
      </c>
      <c r="T405" s="7">
        <f>SUMIFS(GQList,GIList,Table_ExternalData_1[[#This Row],[Item_key]],GDList,Table_ExternalData_1[[#Headers],[15]])</f>
        <v>0</v>
      </c>
      <c r="U405" s="7">
        <f>SUMIFS(GQList,GIList,Table_ExternalData_1[[#This Row],[Item_key]],GDList,Table_ExternalData_1[[#Headers],[16]])</f>
        <v>4110</v>
      </c>
      <c r="V405" s="7">
        <f>SUMIFS(GQList,GIList,Table_ExternalData_1[[#This Row],[Item_key]],GDList,Table_ExternalData_1[[#Headers],[17]])</f>
        <v>0</v>
      </c>
      <c r="W405" s="7">
        <f>SUMIFS(GQList,GIList,Table_ExternalData_1[[#This Row],[Item_key]],GDList,Table_ExternalData_1[[#Headers],[18]])</f>
        <v>0</v>
      </c>
      <c r="X405" s="7">
        <f>SUMIFS(GQList,GIList,Table_ExternalData_1[[#This Row],[Item_key]],GDList,Table_ExternalData_1[[#Headers],[19]])</f>
        <v>0</v>
      </c>
      <c r="Y405" s="7">
        <f>SUMIFS(GQList,GIList,Table_ExternalData_1[[#This Row],[Item_key]],GDList,Table_ExternalData_1[[#Headers],[20]])</f>
        <v>0</v>
      </c>
      <c r="Z405" s="7">
        <f>SUMIFS(GQList,GIList,Table_ExternalData_1[[#This Row],[Item_key]],GDList,Table_ExternalData_1[[#Headers],[21]])</f>
        <v>0</v>
      </c>
      <c r="AA405" s="7">
        <f>SUMIFS(GQList,GIList,Table_ExternalData_1[[#This Row],[Item_key]],GDList,Table_ExternalData_1[[#Headers],[22]])</f>
        <v>0</v>
      </c>
      <c r="AB405" s="7">
        <f>SUMIFS(GQList,GIList,Table_ExternalData_1[[#This Row],[Item_key]],GDList,Table_ExternalData_1[[#Headers],[23]])</f>
        <v>0</v>
      </c>
      <c r="AC405" s="7">
        <f>SUMIFS(GQList,GIList,Table_ExternalData_1[[#This Row],[Item_key]],GDList,Table_ExternalData_1[[#Headers],[24]])</f>
        <v>0</v>
      </c>
      <c r="AD405" s="7">
        <f>SUMIFS(GQList,GIList,Table_ExternalData_1[[#This Row],[Item_key]],GDList,Table_ExternalData_1[[#Headers],[25]])</f>
        <v>0</v>
      </c>
      <c r="AE405" s="7">
        <f>SUMIFS(GQList,GIList,Table_ExternalData_1[[#This Row],[Item_key]],GDList,Table_ExternalData_1[[#Headers],[26]])</f>
        <v>0</v>
      </c>
      <c r="AF405" s="7">
        <f>SUMIFS(GQList,GIList,Table_ExternalData_1[[#This Row],[Item_key]],GDList,Table_ExternalData_1[[#Headers],[27]])</f>
        <v>0</v>
      </c>
      <c r="AG405" s="7">
        <f>SUMIFS(GQList,GIList,Table_ExternalData_1[[#This Row],[Item_key]],GDList,Table_ExternalData_1[[#Headers],[28]])</f>
        <v>0</v>
      </c>
      <c r="AH405" s="7">
        <f>SUMIFS(GQList,GIList,Table_ExternalData_1[[#This Row],[Item_key]],GDList,Table_ExternalData_1[[#Headers],[29]])</f>
        <v>0</v>
      </c>
      <c r="AI405" s="7">
        <f>SUMIFS(GQList,GIList,Table_ExternalData_1[[#This Row],[Item_key]],GDList,Table_ExternalData_1[[#Headers],[30]])</f>
        <v>0</v>
      </c>
      <c r="AJ405" s="7">
        <f>SUMIFS(GQList,GIList,Table_ExternalData_1[[#This Row],[Item_key]],GDList,Table_ExternalData_1[[#Headers],[31]])</f>
        <v>0</v>
      </c>
      <c r="AK405" s="7">
        <f>SUM(Table_ExternalData_1[[#This Row],[1]:[31]])</f>
        <v>4110</v>
      </c>
    </row>
    <row r="406" spans="1:37" hidden="1">
      <c r="A406" s="3" t="s">
        <v>1175</v>
      </c>
      <c r="B406" s="3" t="s">
        <v>386</v>
      </c>
      <c r="C406" s="3" t="s">
        <v>1188</v>
      </c>
      <c r="D406" s="3" t="s">
        <v>1189</v>
      </c>
      <c r="E406" s="6" t="s">
        <v>1662</v>
      </c>
      <c r="F406" s="7">
        <f>SUMIFS(GQList,GIList,Table_ExternalData_1[[#This Row],[Item_key]],GDList,Table_ExternalData_1[[#Headers],[1]])</f>
        <v>0</v>
      </c>
      <c r="G406" s="7">
        <f>SUMIFS(GQList,GIList,Table_ExternalData_1[[#This Row],[Item_key]],GDList,Table_ExternalData_1[[#Headers],[2]])</f>
        <v>0</v>
      </c>
      <c r="H406" s="7">
        <f>SUMIFS(GQList,GIList,Table_ExternalData_1[[#This Row],[Item_key]],GDList,Table_ExternalData_1[[#Headers],[3]])</f>
        <v>0</v>
      </c>
      <c r="I406" s="7">
        <f>SUMIFS(GQList,GIList,Table_ExternalData_1[[#This Row],[Item_key]],GDList,Table_ExternalData_1[[#Headers],[4]])</f>
        <v>0</v>
      </c>
      <c r="J406" s="7">
        <f>SUMIFS(GQList,GIList,Table_ExternalData_1[[#This Row],[Item_key]],GDList,Table_ExternalData_1[[#Headers],[5]])</f>
        <v>0</v>
      </c>
      <c r="K406" s="7">
        <f>SUMIFS(GQList,GIList,Table_ExternalData_1[[#This Row],[Item_key]],GDList,Table_ExternalData_1[[#Headers],[6]])</f>
        <v>0</v>
      </c>
      <c r="L406" s="7">
        <f>SUMIFS(GQList,GIList,Table_ExternalData_1[[#This Row],[Item_key]],GDList,Table_ExternalData_1[[#Headers],[7]])</f>
        <v>0</v>
      </c>
      <c r="M406" s="7">
        <f>SUMIFS(GQList,GIList,Table_ExternalData_1[[#This Row],[Item_key]],GDList,Table_ExternalData_1[[#Headers],[8]])</f>
        <v>0</v>
      </c>
      <c r="N406" s="7">
        <f>SUMIFS(GQList,GIList,Table_ExternalData_1[[#This Row],[Item_key]],GDList,Table_ExternalData_1[[#Headers],[9]])</f>
        <v>0</v>
      </c>
      <c r="O406" s="7">
        <f>SUMIFS(GQList,GIList,Table_ExternalData_1[[#This Row],[Item_key]],GDList,Table_ExternalData_1[[#Headers],[10]])</f>
        <v>0</v>
      </c>
      <c r="P406" s="7">
        <f>SUMIFS(GQList,GIList,Table_ExternalData_1[[#This Row],[Item_key]],GDList,Table_ExternalData_1[[#Headers],[11]])</f>
        <v>0</v>
      </c>
      <c r="Q406" s="7">
        <f>SUMIFS(GQList,GIList,Table_ExternalData_1[[#This Row],[Item_key]],GDList,Table_ExternalData_1[[#Headers],[12]])</f>
        <v>0</v>
      </c>
      <c r="R406" s="7">
        <f>SUMIFS(GQList,GIList,Table_ExternalData_1[[#This Row],[Item_key]],GDList,Table_ExternalData_1[[#Headers],[13]])</f>
        <v>0</v>
      </c>
      <c r="S406" s="7">
        <f>SUMIFS(GQList,GIList,Table_ExternalData_1[[#This Row],[Item_key]],GDList,Table_ExternalData_1[[#Headers],[14]])</f>
        <v>0</v>
      </c>
      <c r="T406" s="7">
        <f>SUMIFS(GQList,GIList,Table_ExternalData_1[[#This Row],[Item_key]],GDList,Table_ExternalData_1[[#Headers],[15]])</f>
        <v>0</v>
      </c>
      <c r="U406" s="7">
        <f>SUMIFS(GQList,GIList,Table_ExternalData_1[[#This Row],[Item_key]],GDList,Table_ExternalData_1[[#Headers],[16]])</f>
        <v>5100</v>
      </c>
      <c r="V406" s="7">
        <f>SUMIFS(GQList,GIList,Table_ExternalData_1[[#This Row],[Item_key]],GDList,Table_ExternalData_1[[#Headers],[17]])</f>
        <v>0</v>
      </c>
      <c r="W406" s="7">
        <f>SUMIFS(GQList,GIList,Table_ExternalData_1[[#This Row],[Item_key]],GDList,Table_ExternalData_1[[#Headers],[18]])</f>
        <v>0</v>
      </c>
      <c r="X406" s="7">
        <f>SUMIFS(GQList,GIList,Table_ExternalData_1[[#This Row],[Item_key]],GDList,Table_ExternalData_1[[#Headers],[19]])</f>
        <v>0</v>
      </c>
      <c r="Y406" s="7">
        <f>SUMIFS(GQList,GIList,Table_ExternalData_1[[#This Row],[Item_key]],GDList,Table_ExternalData_1[[#Headers],[20]])</f>
        <v>0</v>
      </c>
      <c r="Z406" s="7">
        <f>SUMIFS(GQList,GIList,Table_ExternalData_1[[#This Row],[Item_key]],GDList,Table_ExternalData_1[[#Headers],[21]])</f>
        <v>0</v>
      </c>
      <c r="AA406" s="7">
        <f>SUMIFS(GQList,GIList,Table_ExternalData_1[[#This Row],[Item_key]],GDList,Table_ExternalData_1[[#Headers],[22]])</f>
        <v>0</v>
      </c>
      <c r="AB406" s="7">
        <f>SUMIFS(GQList,GIList,Table_ExternalData_1[[#This Row],[Item_key]],GDList,Table_ExternalData_1[[#Headers],[23]])</f>
        <v>0</v>
      </c>
      <c r="AC406" s="7">
        <f>SUMIFS(GQList,GIList,Table_ExternalData_1[[#This Row],[Item_key]],GDList,Table_ExternalData_1[[#Headers],[24]])</f>
        <v>0</v>
      </c>
      <c r="AD406" s="7">
        <f>SUMIFS(GQList,GIList,Table_ExternalData_1[[#This Row],[Item_key]],GDList,Table_ExternalData_1[[#Headers],[25]])</f>
        <v>0</v>
      </c>
      <c r="AE406" s="7">
        <f>SUMIFS(GQList,GIList,Table_ExternalData_1[[#This Row],[Item_key]],GDList,Table_ExternalData_1[[#Headers],[26]])</f>
        <v>0</v>
      </c>
      <c r="AF406" s="7">
        <f>SUMIFS(GQList,GIList,Table_ExternalData_1[[#This Row],[Item_key]],GDList,Table_ExternalData_1[[#Headers],[27]])</f>
        <v>0</v>
      </c>
      <c r="AG406" s="7">
        <f>SUMIFS(GQList,GIList,Table_ExternalData_1[[#This Row],[Item_key]],GDList,Table_ExternalData_1[[#Headers],[28]])</f>
        <v>0</v>
      </c>
      <c r="AH406" s="7">
        <f>SUMIFS(GQList,GIList,Table_ExternalData_1[[#This Row],[Item_key]],GDList,Table_ExternalData_1[[#Headers],[29]])</f>
        <v>0</v>
      </c>
      <c r="AI406" s="7">
        <f>SUMIFS(GQList,GIList,Table_ExternalData_1[[#This Row],[Item_key]],GDList,Table_ExternalData_1[[#Headers],[30]])</f>
        <v>0</v>
      </c>
      <c r="AJ406" s="7">
        <f>SUMIFS(GQList,GIList,Table_ExternalData_1[[#This Row],[Item_key]],GDList,Table_ExternalData_1[[#Headers],[31]])</f>
        <v>0</v>
      </c>
      <c r="AK406" s="7">
        <f>SUM(Table_ExternalData_1[[#This Row],[1]:[31]])</f>
        <v>5100</v>
      </c>
    </row>
    <row r="407" spans="1:37" hidden="1">
      <c r="A407" s="3" t="s">
        <v>1175</v>
      </c>
      <c r="B407" s="3" t="s">
        <v>548</v>
      </c>
      <c r="C407" s="3" t="s">
        <v>1181</v>
      </c>
      <c r="D407" s="3" t="s">
        <v>1182</v>
      </c>
      <c r="E407" s="6" t="s">
        <v>1662</v>
      </c>
      <c r="F407" s="7">
        <f>SUMIFS(GQList,GIList,Table_ExternalData_1[[#This Row],[Item_key]],GDList,Table_ExternalData_1[[#Headers],[1]])</f>
        <v>0</v>
      </c>
      <c r="G407" s="7">
        <f>SUMIFS(GQList,GIList,Table_ExternalData_1[[#This Row],[Item_key]],GDList,Table_ExternalData_1[[#Headers],[2]])</f>
        <v>0</v>
      </c>
      <c r="H407" s="7">
        <f>SUMIFS(GQList,GIList,Table_ExternalData_1[[#This Row],[Item_key]],GDList,Table_ExternalData_1[[#Headers],[3]])</f>
        <v>0</v>
      </c>
      <c r="I407" s="7">
        <f>SUMIFS(GQList,GIList,Table_ExternalData_1[[#This Row],[Item_key]],GDList,Table_ExternalData_1[[#Headers],[4]])</f>
        <v>0</v>
      </c>
      <c r="J407" s="7">
        <f>SUMIFS(GQList,GIList,Table_ExternalData_1[[#This Row],[Item_key]],GDList,Table_ExternalData_1[[#Headers],[5]])</f>
        <v>0</v>
      </c>
      <c r="K407" s="7">
        <f>SUMIFS(GQList,GIList,Table_ExternalData_1[[#This Row],[Item_key]],GDList,Table_ExternalData_1[[#Headers],[6]])</f>
        <v>0</v>
      </c>
      <c r="L407" s="7">
        <f>SUMIFS(GQList,GIList,Table_ExternalData_1[[#This Row],[Item_key]],GDList,Table_ExternalData_1[[#Headers],[7]])</f>
        <v>0</v>
      </c>
      <c r="M407" s="7">
        <f>SUMIFS(GQList,GIList,Table_ExternalData_1[[#This Row],[Item_key]],GDList,Table_ExternalData_1[[#Headers],[8]])</f>
        <v>0</v>
      </c>
      <c r="N407" s="7">
        <f>SUMIFS(GQList,GIList,Table_ExternalData_1[[#This Row],[Item_key]],GDList,Table_ExternalData_1[[#Headers],[9]])</f>
        <v>0</v>
      </c>
      <c r="O407" s="7">
        <f>SUMIFS(GQList,GIList,Table_ExternalData_1[[#This Row],[Item_key]],GDList,Table_ExternalData_1[[#Headers],[10]])</f>
        <v>0</v>
      </c>
      <c r="P407" s="7">
        <f>SUMIFS(GQList,GIList,Table_ExternalData_1[[#This Row],[Item_key]],GDList,Table_ExternalData_1[[#Headers],[11]])</f>
        <v>0</v>
      </c>
      <c r="Q407" s="7">
        <f>SUMIFS(GQList,GIList,Table_ExternalData_1[[#This Row],[Item_key]],GDList,Table_ExternalData_1[[#Headers],[12]])</f>
        <v>0</v>
      </c>
      <c r="R407" s="7">
        <f>SUMIFS(GQList,GIList,Table_ExternalData_1[[#This Row],[Item_key]],GDList,Table_ExternalData_1[[#Headers],[13]])</f>
        <v>0</v>
      </c>
      <c r="S407" s="7">
        <f>SUMIFS(GQList,GIList,Table_ExternalData_1[[#This Row],[Item_key]],GDList,Table_ExternalData_1[[#Headers],[14]])</f>
        <v>0</v>
      </c>
      <c r="T407" s="7">
        <f>SUMIFS(GQList,GIList,Table_ExternalData_1[[#This Row],[Item_key]],GDList,Table_ExternalData_1[[#Headers],[15]])</f>
        <v>0</v>
      </c>
      <c r="U407" s="7">
        <f>SUMIFS(GQList,GIList,Table_ExternalData_1[[#This Row],[Item_key]],GDList,Table_ExternalData_1[[#Headers],[16]])</f>
        <v>0</v>
      </c>
      <c r="V407" s="7">
        <f>SUMIFS(GQList,GIList,Table_ExternalData_1[[#This Row],[Item_key]],GDList,Table_ExternalData_1[[#Headers],[17]])</f>
        <v>0</v>
      </c>
      <c r="W407" s="7">
        <f>SUMIFS(GQList,GIList,Table_ExternalData_1[[#This Row],[Item_key]],GDList,Table_ExternalData_1[[#Headers],[18]])</f>
        <v>0</v>
      </c>
      <c r="X407" s="7">
        <f>SUMIFS(GQList,GIList,Table_ExternalData_1[[#This Row],[Item_key]],GDList,Table_ExternalData_1[[#Headers],[19]])</f>
        <v>0</v>
      </c>
      <c r="Y407" s="7">
        <f>SUMIFS(GQList,GIList,Table_ExternalData_1[[#This Row],[Item_key]],GDList,Table_ExternalData_1[[#Headers],[20]])</f>
        <v>0</v>
      </c>
      <c r="Z407" s="7">
        <f>SUMIFS(GQList,GIList,Table_ExternalData_1[[#This Row],[Item_key]],GDList,Table_ExternalData_1[[#Headers],[21]])</f>
        <v>0</v>
      </c>
      <c r="AA407" s="7">
        <f>SUMIFS(GQList,GIList,Table_ExternalData_1[[#This Row],[Item_key]],GDList,Table_ExternalData_1[[#Headers],[22]])</f>
        <v>0</v>
      </c>
      <c r="AB407" s="7">
        <f>SUMIFS(GQList,GIList,Table_ExternalData_1[[#This Row],[Item_key]],GDList,Table_ExternalData_1[[#Headers],[23]])</f>
        <v>0</v>
      </c>
      <c r="AC407" s="7">
        <f>SUMIFS(GQList,GIList,Table_ExternalData_1[[#This Row],[Item_key]],GDList,Table_ExternalData_1[[#Headers],[24]])</f>
        <v>0</v>
      </c>
      <c r="AD407" s="7">
        <f>SUMIFS(GQList,GIList,Table_ExternalData_1[[#This Row],[Item_key]],GDList,Table_ExternalData_1[[#Headers],[25]])</f>
        <v>0</v>
      </c>
      <c r="AE407" s="7">
        <f>SUMIFS(GQList,GIList,Table_ExternalData_1[[#This Row],[Item_key]],GDList,Table_ExternalData_1[[#Headers],[26]])</f>
        <v>0</v>
      </c>
      <c r="AF407" s="7">
        <f>SUMIFS(GQList,GIList,Table_ExternalData_1[[#This Row],[Item_key]],GDList,Table_ExternalData_1[[#Headers],[27]])</f>
        <v>131</v>
      </c>
      <c r="AG407" s="7">
        <f>SUMIFS(GQList,GIList,Table_ExternalData_1[[#This Row],[Item_key]],GDList,Table_ExternalData_1[[#Headers],[28]])</f>
        <v>0</v>
      </c>
      <c r="AH407" s="7">
        <f>SUMIFS(GQList,GIList,Table_ExternalData_1[[#This Row],[Item_key]],GDList,Table_ExternalData_1[[#Headers],[29]])</f>
        <v>0</v>
      </c>
      <c r="AI407" s="7">
        <f>SUMIFS(GQList,GIList,Table_ExternalData_1[[#This Row],[Item_key]],GDList,Table_ExternalData_1[[#Headers],[30]])</f>
        <v>260</v>
      </c>
      <c r="AJ407" s="7">
        <f>SUMIFS(GQList,GIList,Table_ExternalData_1[[#This Row],[Item_key]],GDList,Table_ExternalData_1[[#Headers],[31]])</f>
        <v>0</v>
      </c>
      <c r="AK407" s="7">
        <f>SUM(Table_ExternalData_1[[#This Row],[1]:[31]])</f>
        <v>391</v>
      </c>
    </row>
    <row r="408" spans="1:37" ht="24" hidden="1">
      <c r="A408" s="3" t="s">
        <v>1185</v>
      </c>
      <c r="B408" s="3" t="s">
        <v>444</v>
      </c>
      <c r="C408" s="3" t="s">
        <v>1186</v>
      </c>
      <c r="D408" s="3" t="s">
        <v>1187</v>
      </c>
      <c r="E408" s="6" t="s">
        <v>1662</v>
      </c>
      <c r="F408" s="7">
        <f>SUMIFS(GQList,GIList,Table_ExternalData_1[[#This Row],[Item_key]],GDList,Table_ExternalData_1[[#Headers],[1]])</f>
        <v>0</v>
      </c>
      <c r="G408" s="7">
        <f>SUMIFS(GQList,GIList,Table_ExternalData_1[[#This Row],[Item_key]],GDList,Table_ExternalData_1[[#Headers],[2]])</f>
        <v>0</v>
      </c>
      <c r="H408" s="7">
        <f>SUMIFS(GQList,GIList,Table_ExternalData_1[[#This Row],[Item_key]],GDList,Table_ExternalData_1[[#Headers],[3]])</f>
        <v>0</v>
      </c>
      <c r="I408" s="7">
        <f>SUMIFS(GQList,GIList,Table_ExternalData_1[[#This Row],[Item_key]],GDList,Table_ExternalData_1[[#Headers],[4]])</f>
        <v>0</v>
      </c>
      <c r="J408" s="7">
        <f>SUMIFS(GQList,GIList,Table_ExternalData_1[[#This Row],[Item_key]],GDList,Table_ExternalData_1[[#Headers],[5]])</f>
        <v>0</v>
      </c>
      <c r="K408" s="7">
        <f>SUMIFS(GQList,GIList,Table_ExternalData_1[[#This Row],[Item_key]],GDList,Table_ExternalData_1[[#Headers],[6]])</f>
        <v>0</v>
      </c>
      <c r="L408" s="7">
        <f>SUMIFS(GQList,GIList,Table_ExternalData_1[[#This Row],[Item_key]],GDList,Table_ExternalData_1[[#Headers],[7]])</f>
        <v>0</v>
      </c>
      <c r="M408" s="7">
        <f>SUMIFS(GQList,GIList,Table_ExternalData_1[[#This Row],[Item_key]],GDList,Table_ExternalData_1[[#Headers],[8]])</f>
        <v>0</v>
      </c>
      <c r="N408" s="7">
        <f>SUMIFS(GQList,GIList,Table_ExternalData_1[[#This Row],[Item_key]],GDList,Table_ExternalData_1[[#Headers],[9]])</f>
        <v>0</v>
      </c>
      <c r="O408" s="7">
        <f>SUMIFS(GQList,GIList,Table_ExternalData_1[[#This Row],[Item_key]],GDList,Table_ExternalData_1[[#Headers],[10]])</f>
        <v>0</v>
      </c>
      <c r="P408" s="7">
        <f>SUMIFS(GQList,GIList,Table_ExternalData_1[[#This Row],[Item_key]],GDList,Table_ExternalData_1[[#Headers],[11]])</f>
        <v>0</v>
      </c>
      <c r="Q408" s="7">
        <f>SUMIFS(GQList,GIList,Table_ExternalData_1[[#This Row],[Item_key]],GDList,Table_ExternalData_1[[#Headers],[12]])</f>
        <v>0</v>
      </c>
      <c r="R408" s="7">
        <f>SUMIFS(GQList,GIList,Table_ExternalData_1[[#This Row],[Item_key]],GDList,Table_ExternalData_1[[#Headers],[13]])</f>
        <v>0</v>
      </c>
      <c r="S408" s="7">
        <f>SUMIFS(GQList,GIList,Table_ExternalData_1[[#This Row],[Item_key]],GDList,Table_ExternalData_1[[#Headers],[14]])</f>
        <v>0</v>
      </c>
      <c r="T408" s="7">
        <f>SUMIFS(GQList,GIList,Table_ExternalData_1[[#This Row],[Item_key]],GDList,Table_ExternalData_1[[#Headers],[15]])</f>
        <v>0</v>
      </c>
      <c r="U408" s="7">
        <f>SUMIFS(GQList,GIList,Table_ExternalData_1[[#This Row],[Item_key]],GDList,Table_ExternalData_1[[#Headers],[16]])</f>
        <v>0</v>
      </c>
      <c r="V408" s="7">
        <f>SUMIFS(GQList,GIList,Table_ExternalData_1[[#This Row],[Item_key]],GDList,Table_ExternalData_1[[#Headers],[17]])</f>
        <v>0</v>
      </c>
      <c r="W408" s="7">
        <f>SUMIFS(GQList,GIList,Table_ExternalData_1[[#This Row],[Item_key]],GDList,Table_ExternalData_1[[#Headers],[18]])</f>
        <v>0</v>
      </c>
      <c r="X408" s="7">
        <f>SUMIFS(GQList,GIList,Table_ExternalData_1[[#This Row],[Item_key]],GDList,Table_ExternalData_1[[#Headers],[19]])</f>
        <v>753</v>
      </c>
      <c r="Y408" s="7">
        <f>SUMIFS(GQList,GIList,Table_ExternalData_1[[#This Row],[Item_key]],GDList,Table_ExternalData_1[[#Headers],[20]])</f>
        <v>0</v>
      </c>
      <c r="Z408" s="7">
        <f>SUMIFS(GQList,GIList,Table_ExternalData_1[[#This Row],[Item_key]],GDList,Table_ExternalData_1[[#Headers],[21]])</f>
        <v>0</v>
      </c>
      <c r="AA408" s="7">
        <f>SUMIFS(GQList,GIList,Table_ExternalData_1[[#This Row],[Item_key]],GDList,Table_ExternalData_1[[#Headers],[22]])</f>
        <v>0</v>
      </c>
      <c r="AB408" s="7">
        <f>SUMIFS(GQList,GIList,Table_ExternalData_1[[#This Row],[Item_key]],GDList,Table_ExternalData_1[[#Headers],[23]])</f>
        <v>0</v>
      </c>
      <c r="AC408" s="7">
        <f>SUMIFS(GQList,GIList,Table_ExternalData_1[[#This Row],[Item_key]],GDList,Table_ExternalData_1[[#Headers],[24]])</f>
        <v>0</v>
      </c>
      <c r="AD408" s="7">
        <f>SUMIFS(GQList,GIList,Table_ExternalData_1[[#This Row],[Item_key]],GDList,Table_ExternalData_1[[#Headers],[25]])</f>
        <v>0</v>
      </c>
      <c r="AE408" s="7">
        <f>SUMIFS(GQList,GIList,Table_ExternalData_1[[#This Row],[Item_key]],GDList,Table_ExternalData_1[[#Headers],[26]])</f>
        <v>0</v>
      </c>
      <c r="AF408" s="7">
        <f>SUMIFS(GQList,GIList,Table_ExternalData_1[[#This Row],[Item_key]],GDList,Table_ExternalData_1[[#Headers],[27]])</f>
        <v>157</v>
      </c>
      <c r="AG408" s="7">
        <f>SUMIFS(GQList,GIList,Table_ExternalData_1[[#This Row],[Item_key]],GDList,Table_ExternalData_1[[#Headers],[28]])</f>
        <v>0</v>
      </c>
      <c r="AH408" s="7">
        <f>SUMIFS(GQList,GIList,Table_ExternalData_1[[#This Row],[Item_key]],GDList,Table_ExternalData_1[[#Headers],[29]])</f>
        <v>0</v>
      </c>
      <c r="AI408" s="7">
        <f>SUMIFS(GQList,GIList,Table_ExternalData_1[[#This Row],[Item_key]],GDList,Table_ExternalData_1[[#Headers],[30]])</f>
        <v>0</v>
      </c>
      <c r="AJ408" s="7">
        <f>SUMIFS(GQList,GIList,Table_ExternalData_1[[#This Row],[Item_key]],GDList,Table_ExternalData_1[[#Headers],[31]])</f>
        <v>0</v>
      </c>
      <c r="AK408" s="7">
        <f>SUM(Table_ExternalData_1[[#This Row],[1]:[31]])</f>
        <v>910</v>
      </c>
    </row>
    <row r="409" spans="1:37" hidden="1">
      <c r="A409" s="3" t="s">
        <v>1190</v>
      </c>
      <c r="B409" s="3" t="s">
        <v>134</v>
      </c>
      <c r="C409" s="3" t="s">
        <v>1191</v>
      </c>
      <c r="D409" s="3" t="s">
        <v>1192</v>
      </c>
      <c r="E409" s="6" t="s">
        <v>1662</v>
      </c>
      <c r="F409" s="7">
        <f>SUMIFS(GQList,GIList,Table_ExternalData_1[[#This Row],[Item_key]],GDList,Table_ExternalData_1[[#Headers],[1]])</f>
        <v>0</v>
      </c>
      <c r="G409" s="7">
        <f>SUMIFS(GQList,GIList,Table_ExternalData_1[[#This Row],[Item_key]],GDList,Table_ExternalData_1[[#Headers],[2]])</f>
        <v>0</v>
      </c>
      <c r="H409" s="7">
        <f>SUMIFS(GQList,GIList,Table_ExternalData_1[[#This Row],[Item_key]],GDList,Table_ExternalData_1[[#Headers],[3]])</f>
        <v>0</v>
      </c>
      <c r="I409" s="7">
        <f>SUMIFS(GQList,GIList,Table_ExternalData_1[[#This Row],[Item_key]],GDList,Table_ExternalData_1[[#Headers],[4]])</f>
        <v>0</v>
      </c>
      <c r="J409" s="7">
        <f>SUMIFS(GQList,GIList,Table_ExternalData_1[[#This Row],[Item_key]],GDList,Table_ExternalData_1[[#Headers],[5]])</f>
        <v>1800</v>
      </c>
      <c r="K409" s="7">
        <f>SUMIFS(GQList,GIList,Table_ExternalData_1[[#This Row],[Item_key]],GDList,Table_ExternalData_1[[#Headers],[6]])</f>
        <v>0</v>
      </c>
      <c r="L409" s="7">
        <f>SUMIFS(GQList,GIList,Table_ExternalData_1[[#This Row],[Item_key]],GDList,Table_ExternalData_1[[#Headers],[7]])</f>
        <v>0</v>
      </c>
      <c r="M409" s="7">
        <f>SUMIFS(GQList,GIList,Table_ExternalData_1[[#This Row],[Item_key]],GDList,Table_ExternalData_1[[#Headers],[8]])</f>
        <v>0</v>
      </c>
      <c r="N409" s="7">
        <f>SUMIFS(GQList,GIList,Table_ExternalData_1[[#This Row],[Item_key]],GDList,Table_ExternalData_1[[#Headers],[9]])</f>
        <v>0</v>
      </c>
      <c r="O409" s="7">
        <f>SUMIFS(GQList,GIList,Table_ExternalData_1[[#This Row],[Item_key]],GDList,Table_ExternalData_1[[#Headers],[10]])</f>
        <v>0</v>
      </c>
      <c r="P409" s="7">
        <f>SUMIFS(GQList,GIList,Table_ExternalData_1[[#This Row],[Item_key]],GDList,Table_ExternalData_1[[#Headers],[11]])</f>
        <v>0</v>
      </c>
      <c r="Q409" s="7">
        <f>SUMIFS(GQList,GIList,Table_ExternalData_1[[#This Row],[Item_key]],GDList,Table_ExternalData_1[[#Headers],[12]])</f>
        <v>0</v>
      </c>
      <c r="R409" s="7">
        <f>SUMIFS(GQList,GIList,Table_ExternalData_1[[#This Row],[Item_key]],GDList,Table_ExternalData_1[[#Headers],[13]])</f>
        <v>0</v>
      </c>
      <c r="S409" s="7">
        <f>SUMIFS(GQList,GIList,Table_ExternalData_1[[#This Row],[Item_key]],GDList,Table_ExternalData_1[[#Headers],[14]])</f>
        <v>0</v>
      </c>
      <c r="T409" s="7">
        <f>SUMIFS(GQList,GIList,Table_ExternalData_1[[#This Row],[Item_key]],GDList,Table_ExternalData_1[[#Headers],[15]])</f>
        <v>0</v>
      </c>
      <c r="U409" s="7">
        <f>SUMIFS(GQList,GIList,Table_ExternalData_1[[#This Row],[Item_key]],GDList,Table_ExternalData_1[[#Headers],[16]])</f>
        <v>0</v>
      </c>
      <c r="V409" s="7">
        <f>SUMIFS(GQList,GIList,Table_ExternalData_1[[#This Row],[Item_key]],GDList,Table_ExternalData_1[[#Headers],[17]])</f>
        <v>0</v>
      </c>
      <c r="W409" s="7">
        <f>SUMIFS(GQList,GIList,Table_ExternalData_1[[#This Row],[Item_key]],GDList,Table_ExternalData_1[[#Headers],[18]])</f>
        <v>0</v>
      </c>
      <c r="X409" s="7">
        <f>SUMIFS(GQList,GIList,Table_ExternalData_1[[#This Row],[Item_key]],GDList,Table_ExternalData_1[[#Headers],[19]])</f>
        <v>0</v>
      </c>
      <c r="Y409" s="7">
        <f>SUMIFS(GQList,GIList,Table_ExternalData_1[[#This Row],[Item_key]],GDList,Table_ExternalData_1[[#Headers],[20]])</f>
        <v>0</v>
      </c>
      <c r="Z409" s="7">
        <f>SUMIFS(GQList,GIList,Table_ExternalData_1[[#This Row],[Item_key]],GDList,Table_ExternalData_1[[#Headers],[21]])</f>
        <v>0</v>
      </c>
      <c r="AA409" s="7">
        <f>SUMIFS(GQList,GIList,Table_ExternalData_1[[#This Row],[Item_key]],GDList,Table_ExternalData_1[[#Headers],[22]])</f>
        <v>0</v>
      </c>
      <c r="AB409" s="7">
        <f>SUMIFS(GQList,GIList,Table_ExternalData_1[[#This Row],[Item_key]],GDList,Table_ExternalData_1[[#Headers],[23]])</f>
        <v>0</v>
      </c>
      <c r="AC409" s="7">
        <f>SUMIFS(GQList,GIList,Table_ExternalData_1[[#This Row],[Item_key]],GDList,Table_ExternalData_1[[#Headers],[24]])</f>
        <v>0</v>
      </c>
      <c r="AD409" s="7">
        <f>SUMIFS(GQList,GIList,Table_ExternalData_1[[#This Row],[Item_key]],GDList,Table_ExternalData_1[[#Headers],[25]])</f>
        <v>0</v>
      </c>
      <c r="AE409" s="7">
        <f>SUMIFS(GQList,GIList,Table_ExternalData_1[[#This Row],[Item_key]],GDList,Table_ExternalData_1[[#Headers],[26]])</f>
        <v>0</v>
      </c>
      <c r="AF409" s="7">
        <f>SUMIFS(GQList,GIList,Table_ExternalData_1[[#This Row],[Item_key]],GDList,Table_ExternalData_1[[#Headers],[27]])</f>
        <v>0</v>
      </c>
      <c r="AG409" s="7">
        <f>SUMIFS(GQList,GIList,Table_ExternalData_1[[#This Row],[Item_key]],GDList,Table_ExternalData_1[[#Headers],[28]])</f>
        <v>0</v>
      </c>
      <c r="AH409" s="7">
        <f>SUMIFS(GQList,GIList,Table_ExternalData_1[[#This Row],[Item_key]],GDList,Table_ExternalData_1[[#Headers],[29]])</f>
        <v>0</v>
      </c>
      <c r="AI409" s="7">
        <f>SUMIFS(GQList,GIList,Table_ExternalData_1[[#This Row],[Item_key]],GDList,Table_ExternalData_1[[#Headers],[30]])</f>
        <v>0</v>
      </c>
      <c r="AJ409" s="7">
        <f>SUMIFS(GQList,GIList,Table_ExternalData_1[[#This Row],[Item_key]],GDList,Table_ExternalData_1[[#Headers],[31]])</f>
        <v>0</v>
      </c>
      <c r="AK409" s="7">
        <f>SUM(Table_ExternalData_1[[#This Row],[1]:[31]])</f>
        <v>1800</v>
      </c>
    </row>
    <row r="410" spans="1:37" hidden="1">
      <c r="A410" s="3" t="s">
        <v>1190</v>
      </c>
      <c r="B410" s="3" t="s">
        <v>428</v>
      </c>
      <c r="C410" s="3" t="s">
        <v>1193</v>
      </c>
      <c r="D410" s="3" t="s">
        <v>1194</v>
      </c>
      <c r="E410" s="6" t="s">
        <v>1662</v>
      </c>
      <c r="F410" s="7">
        <f>SUMIFS(GQList,GIList,Table_ExternalData_1[[#This Row],[Item_key]],GDList,Table_ExternalData_1[[#Headers],[1]])</f>
        <v>0</v>
      </c>
      <c r="G410" s="7">
        <f>SUMIFS(GQList,GIList,Table_ExternalData_1[[#This Row],[Item_key]],GDList,Table_ExternalData_1[[#Headers],[2]])</f>
        <v>0</v>
      </c>
      <c r="H410" s="7">
        <f>SUMIFS(GQList,GIList,Table_ExternalData_1[[#This Row],[Item_key]],GDList,Table_ExternalData_1[[#Headers],[3]])</f>
        <v>0</v>
      </c>
      <c r="I410" s="7">
        <f>SUMIFS(GQList,GIList,Table_ExternalData_1[[#This Row],[Item_key]],GDList,Table_ExternalData_1[[#Headers],[4]])</f>
        <v>0</v>
      </c>
      <c r="J410" s="7">
        <f>SUMIFS(GQList,GIList,Table_ExternalData_1[[#This Row],[Item_key]],GDList,Table_ExternalData_1[[#Headers],[5]])</f>
        <v>0</v>
      </c>
      <c r="K410" s="7">
        <f>SUMIFS(GQList,GIList,Table_ExternalData_1[[#This Row],[Item_key]],GDList,Table_ExternalData_1[[#Headers],[6]])</f>
        <v>0</v>
      </c>
      <c r="L410" s="7">
        <f>SUMIFS(GQList,GIList,Table_ExternalData_1[[#This Row],[Item_key]],GDList,Table_ExternalData_1[[#Headers],[7]])</f>
        <v>0</v>
      </c>
      <c r="M410" s="7">
        <f>SUMIFS(GQList,GIList,Table_ExternalData_1[[#This Row],[Item_key]],GDList,Table_ExternalData_1[[#Headers],[8]])</f>
        <v>0</v>
      </c>
      <c r="N410" s="7">
        <f>SUMIFS(GQList,GIList,Table_ExternalData_1[[#This Row],[Item_key]],GDList,Table_ExternalData_1[[#Headers],[9]])</f>
        <v>0</v>
      </c>
      <c r="O410" s="7">
        <f>SUMIFS(GQList,GIList,Table_ExternalData_1[[#This Row],[Item_key]],GDList,Table_ExternalData_1[[#Headers],[10]])</f>
        <v>0</v>
      </c>
      <c r="P410" s="7">
        <f>SUMIFS(GQList,GIList,Table_ExternalData_1[[#This Row],[Item_key]],GDList,Table_ExternalData_1[[#Headers],[11]])</f>
        <v>0</v>
      </c>
      <c r="Q410" s="7">
        <f>SUMIFS(GQList,GIList,Table_ExternalData_1[[#This Row],[Item_key]],GDList,Table_ExternalData_1[[#Headers],[12]])</f>
        <v>0</v>
      </c>
      <c r="R410" s="7">
        <f>SUMIFS(GQList,GIList,Table_ExternalData_1[[#This Row],[Item_key]],GDList,Table_ExternalData_1[[#Headers],[13]])</f>
        <v>0</v>
      </c>
      <c r="S410" s="7">
        <f>SUMIFS(GQList,GIList,Table_ExternalData_1[[#This Row],[Item_key]],GDList,Table_ExternalData_1[[#Headers],[14]])</f>
        <v>0</v>
      </c>
      <c r="T410" s="7">
        <f>SUMIFS(GQList,GIList,Table_ExternalData_1[[#This Row],[Item_key]],GDList,Table_ExternalData_1[[#Headers],[15]])</f>
        <v>0</v>
      </c>
      <c r="U410" s="7">
        <f>SUMIFS(GQList,GIList,Table_ExternalData_1[[#This Row],[Item_key]],GDList,Table_ExternalData_1[[#Headers],[16]])</f>
        <v>0</v>
      </c>
      <c r="V410" s="7">
        <f>SUMIFS(GQList,GIList,Table_ExternalData_1[[#This Row],[Item_key]],GDList,Table_ExternalData_1[[#Headers],[17]])</f>
        <v>0</v>
      </c>
      <c r="W410" s="7">
        <f>SUMIFS(GQList,GIList,Table_ExternalData_1[[#This Row],[Item_key]],GDList,Table_ExternalData_1[[#Headers],[18]])</f>
        <v>800</v>
      </c>
      <c r="X410" s="7">
        <f>SUMIFS(GQList,GIList,Table_ExternalData_1[[#This Row],[Item_key]],GDList,Table_ExternalData_1[[#Headers],[19]])</f>
        <v>0</v>
      </c>
      <c r="Y410" s="7">
        <f>SUMIFS(GQList,GIList,Table_ExternalData_1[[#This Row],[Item_key]],GDList,Table_ExternalData_1[[#Headers],[20]])</f>
        <v>0</v>
      </c>
      <c r="Z410" s="7">
        <f>SUMIFS(GQList,GIList,Table_ExternalData_1[[#This Row],[Item_key]],GDList,Table_ExternalData_1[[#Headers],[21]])</f>
        <v>0</v>
      </c>
      <c r="AA410" s="7">
        <f>SUMIFS(GQList,GIList,Table_ExternalData_1[[#This Row],[Item_key]],GDList,Table_ExternalData_1[[#Headers],[22]])</f>
        <v>0</v>
      </c>
      <c r="AB410" s="7">
        <f>SUMIFS(GQList,GIList,Table_ExternalData_1[[#This Row],[Item_key]],GDList,Table_ExternalData_1[[#Headers],[23]])</f>
        <v>0</v>
      </c>
      <c r="AC410" s="7">
        <f>SUMIFS(GQList,GIList,Table_ExternalData_1[[#This Row],[Item_key]],GDList,Table_ExternalData_1[[#Headers],[24]])</f>
        <v>0</v>
      </c>
      <c r="AD410" s="7">
        <f>SUMIFS(GQList,GIList,Table_ExternalData_1[[#This Row],[Item_key]],GDList,Table_ExternalData_1[[#Headers],[25]])</f>
        <v>0</v>
      </c>
      <c r="AE410" s="7">
        <f>SUMIFS(GQList,GIList,Table_ExternalData_1[[#This Row],[Item_key]],GDList,Table_ExternalData_1[[#Headers],[26]])</f>
        <v>0</v>
      </c>
      <c r="AF410" s="7">
        <f>SUMIFS(GQList,GIList,Table_ExternalData_1[[#This Row],[Item_key]],GDList,Table_ExternalData_1[[#Headers],[27]])</f>
        <v>0</v>
      </c>
      <c r="AG410" s="7">
        <f>SUMIFS(GQList,GIList,Table_ExternalData_1[[#This Row],[Item_key]],GDList,Table_ExternalData_1[[#Headers],[28]])</f>
        <v>0</v>
      </c>
      <c r="AH410" s="7">
        <f>SUMIFS(GQList,GIList,Table_ExternalData_1[[#This Row],[Item_key]],GDList,Table_ExternalData_1[[#Headers],[29]])</f>
        <v>0</v>
      </c>
      <c r="AI410" s="7">
        <f>SUMIFS(GQList,GIList,Table_ExternalData_1[[#This Row],[Item_key]],GDList,Table_ExternalData_1[[#Headers],[30]])</f>
        <v>0</v>
      </c>
      <c r="AJ410" s="7">
        <f>SUMIFS(GQList,GIList,Table_ExternalData_1[[#This Row],[Item_key]],GDList,Table_ExternalData_1[[#Headers],[31]])</f>
        <v>0</v>
      </c>
      <c r="AK410" s="7">
        <f>SUM(Table_ExternalData_1[[#This Row],[1]:[31]])</f>
        <v>800</v>
      </c>
    </row>
    <row r="411" spans="1:37" hidden="1">
      <c r="A411" s="3" t="s">
        <v>1190</v>
      </c>
      <c r="B411" s="3" t="s">
        <v>148</v>
      </c>
      <c r="C411" s="3" t="s">
        <v>1195</v>
      </c>
      <c r="D411" s="3" t="s">
        <v>1105</v>
      </c>
      <c r="E411" s="6" t="s">
        <v>1662</v>
      </c>
      <c r="F411" s="7">
        <f>SUMIFS(GQList,GIList,Table_ExternalData_1[[#This Row],[Item_key]],GDList,Table_ExternalData_1[[#Headers],[1]])</f>
        <v>0</v>
      </c>
      <c r="G411" s="7">
        <f>SUMIFS(GQList,GIList,Table_ExternalData_1[[#This Row],[Item_key]],GDList,Table_ExternalData_1[[#Headers],[2]])</f>
        <v>0</v>
      </c>
      <c r="H411" s="7">
        <f>SUMIFS(GQList,GIList,Table_ExternalData_1[[#This Row],[Item_key]],GDList,Table_ExternalData_1[[#Headers],[3]])</f>
        <v>0</v>
      </c>
      <c r="I411" s="7">
        <f>SUMIFS(GQList,GIList,Table_ExternalData_1[[#This Row],[Item_key]],GDList,Table_ExternalData_1[[#Headers],[4]])</f>
        <v>0</v>
      </c>
      <c r="J411" s="7">
        <f>SUMIFS(GQList,GIList,Table_ExternalData_1[[#This Row],[Item_key]],GDList,Table_ExternalData_1[[#Headers],[5]])</f>
        <v>300</v>
      </c>
      <c r="K411" s="7">
        <f>SUMIFS(GQList,GIList,Table_ExternalData_1[[#This Row],[Item_key]],GDList,Table_ExternalData_1[[#Headers],[6]])</f>
        <v>0</v>
      </c>
      <c r="L411" s="7">
        <f>SUMIFS(GQList,GIList,Table_ExternalData_1[[#This Row],[Item_key]],GDList,Table_ExternalData_1[[#Headers],[7]])</f>
        <v>0</v>
      </c>
      <c r="M411" s="7">
        <f>SUMIFS(GQList,GIList,Table_ExternalData_1[[#This Row],[Item_key]],GDList,Table_ExternalData_1[[#Headers],[8]])</f>
        <v>0</v>
      </c>
      <c r="N411" s="7">
        <f>SUMIFS(GQList,GIList,Table_ExternalData_1[[#This Row],[Item_key]],GDList,Table_ExternalData_1[[#Headers],[9]])</f>
        <v>0</v>
      </c>
      <c r="O411" s="7">
        <f>SUMIFS(GQList,GIList,Table_ExternalData_1[[#This Row],[Item_key]],GDList,Table_ExternalData_1[[#Headers],[10]])</f>
        <v>0</v>
      </c>
      <c r="P411" s="7">
        <f>SUMIFS(GQList,GIList,Table_ExternalData_1[[#This Row],[Item_key]],GDList,Table_ExternalData_1[[#Headers],[11]])</f>
        <v>0</v>
      </c>
      <c r="Q411" s="7">
        <f>SUMIFS(GQList,GIList,Table_ExternalData_1[[#This Row],[Item_key]],GDList,Table_ExternalData_1[[#Headers],[12]])</f>
        <v>0</v>
      </c>
      <c r="R411" s="7">
        <f>SUMIFS(GQList,GIList,Table_ExternalData_1[[#This Row],[Item_key]],GDList,Table_ExternalData_1[[#Headers],[13]])</f>
        <v>0</v>
      </c>
      <c r="S411" s="7">
        <f>SUMIFS(GQList,GIList,Table_ExternalData_1[[#This Row],[Item_key]],GDList,Table_ExternalData_1[[#Headers],[14]])</f>
        <v>0</v>
      </c>
      <c r="T411" s="7">
        <f>SUMIFS(GQList,GIList,Table_ExternalData_1[[#This Row],[Item_key]],GDList,Table_ExternalData_1[[#Headers],[15]])</f>
        <v>0</v>
      </c>
      <c r="U411" s="7">
        <f>SUMIFS(GQList,GIList,Table_ExternalData_1[[#This Row],[Item_key]],GDList,Table_ExternalData_1[[#Headers],[16]])</f>
        <v>0</v>
      </c>
      <c r="V411" s="7">
        <f>SUMIFS(GQList,GIList,Table_ExternalData_1[[#This Row],[Item_key]],GDList,Table_ExternalData_1[[#Headers],[17]])</f>
        <v>0</v>
      </c>
      <c r="W411" s="7">
        <f>SUMIFS(GQList,GIList,Table_ExternalData_1[[#This Row],[Item_key]],GDList,Table_ExternalData_1[[#Headers],[18]])</f>
        <v>100</v>
      </c>
      <c r="X411" s="7">
        <f>SUMIFS(GQList,GIList,Table_ExternalData_1[[#This Row],[Item_key]],GDList,Table_ExternalData_1[[#Headers],[19]])</f>
        <v>0</v>
      </c>
      <c r="Y411" s="7">
        <f>SUMIFS(GQList,GIList,Table_ExternalData_1[[#This Row],[Item_key]],GDList,Table_ExternalData_1[[#Headers],[20]])</f>
        <v>0</v>
      </c>
      <c r="Z411" s="7">
        <f>SUMIFS(GQList,GIList,Table_ExternalData_1[[#This Row],[Item_key]],GDList,Table_ExternalData_1[[#Headers],[21]])</f>
        <v>0</v>
      </c>
      <c r="AA411" s="7">
        <f>SUMIFS(GQList,GIList,Table_ExternalData_1[[#This Row],[Item_key]],GDList,Table_ExternalData_1[[#Headers],[22]])</f>
        <v>0</v>
      </c>
      <c r="AB411" s="7">
        <f>SUMIFS(GQList,GIList,Table_ExternalData_1[[#This Row],[Item_key]],GDList,Table_ExternalData_1[[#Headers],[23]])</f>
        <v>0</v>
      </c>
      <c r="AC411" s="7">
        <f>SUMIFS(GQList,GIList,Table_ExternalData_1[[#This Row],[Item_key]],GDList,Table_ExternalData_1[[#Headers],[24]])</f>
        <v>0</v>
      </c>
      <c r="AD411" s="7">
        <f>SUMIFS(GQList,GIList,Table_ExternalData_1[[#This Row],[Item_key]],GDList,Table_ExternalData_1[[#Headers],[25]])</f>
        <v>0</v>
      </c>
      <c r="AE411" s="7">
        <f>SUMIFS(GQList,GIList,Table_ExternalData_1[[#This Row],[Item_key]],GDList,Table_ExternalData_1[[#Headers],[26]])</f>
        <v>0</v>
      </c>
      <c r="AF411" s="7">
        <f>SUMIFS(GQList,GIList,Table_ExternalData_1[[#This Row],[Item_key]],GDList,Table_ExternalData_1[[#Headers],[27]])</f>
        <v>0</v>
      </c>
      <c r="AG411" s="7">
        <f>SUMIFS(GQList,GIList,Table_ExternalData_1[[#This Row],[Item_key]],GDList,Table_ExternalData_1[[#Headers],[28]])</f>
        <v>0</v>
      </c>
      <c r="AH411" s="7">
        <f>SUMIFS(GQList,GIList,Table_ExternalData_1[[#This Row],[Item_key]],GDList,Table_ExternalData_1[[#Headers],[29]])</f>
        <v>0</v>
      </c>
      <c r="AI411" s="7">
        <f>SUMIFS(GQList,GIList,Table_ExternalData_1[[#This Row],[Item_key]],GDList,Table_ExternalData_1[[#Headers],[30]])</f>
        <v>0</v>
      </c>
      <c r="AJ411" s="7">
        <f>SUMIFS(GQList,GIList,Table_ExternalData_1[[#This Row],[Item_key]],GDList,Table_ExternalData_1[[#Headers],[31]])</f>
        <v>0</v>
      </c>
      <c r="AK411" s="7">
        <f>SUM(Table_ExternalData_1[[#This Row],[1]:[31]])</f>
        <v>400</v>
      </c>
    </row>
    <row r="412" spans="1:37" hidden="1">
      <c r="A412" s="3" t="s">
        <v>1190</v>
      </c>
      <c r="B412" s="3" t="s">
        <v>429</v>
      </c>
      <c r="C412" s="3" t="s">
        <v>1200</v>
      </c>
      <c r="D412" s="3" t="s">
        <v>1105</v>
      </c>
      <c r="E412" s="6" t="s">
        <v>1662</v>
      </c>
      <c r="F412" s="7">
        <f>SUMIFS(GQList,GIList,Table_ExternalData_1[[#This Row],[Item_key]],GDList,Table_ExternalData_1[[#Headers],[1]])</f>
        <v>0</v>
      </c>
      <c r="G412" s="7">
        <f>SUMIFS(GQList,GIList,Table_ExternalData_1[[#This Row],[Item_key]],GDList,Table_ExternalData_1[[#Headers],[2]])</f>
        <v>0</v>
      </c>
      <c r="H412" s="7">
        <f>SUMIFS(GQList,GIList,Table_ExternalData_1[[#This Row],[Item_key]],GDList,Table_ExternalData_1[[#Headers],[3]])</f>
        <v>0</v>
      </c>
      <c r="I412" s="7">
        <f>SUMIFS(GQList,GIList,Table_ExternalData_1[[#This Row],[Item_key]],GDList,Table_ExternalData_1[[#Headers],[4]])</f>
        <v>0</v>
      </c>
      <c r="J412" s="7">
        <f>SUMIFS(GQList,GIList,Table_ExternalData_1[[#This Row],[Item_key]],GDList,Table_ExternalData_1[[#Headers],[5]])</f>
        <v>0</v>
      </c>
      <c r="K412" s="7">
        <f>SUMIFS(GQList,GIList,Table_ExternalData_1[[#This Row],[Item_key]],GDList,Table_ExternalData_1[[#Headers],[6]])</f>
        <v>0</v>
      </c>
      <c r="L412" s="7">
        <f>SUMIFS(GQList,GIList,Table_ExternalData_1[[#This Row],[Item_key]],GDList,Table_ExternalData_1[[#Headers],[7]])</f>
        <v>0</v>
      </c>
      <c r="M412" s="7">
        <f>SUMIFS(GQList,GIList,Table_ExternalData_1[[#This Row],[Item_key]],GDList,Table_ExternalData_1[[#Headers],[8]])</f>
        <v>0</v>
      </c>
      <c r="N412" s="7">
        <f>SUMIFS(GQList,GIList,Table_ExternalData_1[[#This Row],[Item_key]],GDList,Table_ExternalData_1[[#Headers],[9]])</f>
        <v>0</v>
      </c>
      <c r="O412" s="7">
        <f>SUMIFS(GQList,GIList,Table_ExternalData_1[[#This Row],[Item_key]],GDList,Table_ExternalData_1[[#Headers],[10]])</f>
        <v>0</v>
      </c>
      <c r="P412" s="7">
        <f>SUMIFS(GQList,GIList,Table_ExternalData_1[[#This Row],[Item_key]],GDList,Table_ExternalData_1[[#Headers],[11]])</f>
        <v>0</v>
      </c>
      <c r="Q412" s="7">
        <f>SUMIFS(GQList,GIList,Table_ExternalData_1[[#This Row],[Item_key]],GDList,Table_ExternalData_1[[#Headers],[12]])</f>
        <v>0</v>
      </c>
      <c r="R412" s="7">
        <f>SUMIFS(GQList,GIList,Table_ExternalData_1[[#This Row],[Item_key]],GDList,Table_ExternalData_1[[#Headers],[13]])</f>
        <v>0</v>
      </c>
      <c r="S412" s="7">
        <f>SUMIFS(GQList,GIList,Table_ExternalData_1[[#This Row],[Item_key]],GDList,Table_ExternalData_1[[#Headers],[14]])</f>
        <v>0</v>
      </c>
      <c r="T412" s="7">
        <f>SUMIFS(GQList,GIList,Table_ExternalData_1[[#This Row],[Item_key]],GDList,Table_ExternalData_1[[#Headers],[15]])</f>
        <v>0</v>
      </c>
      <c r="U412" s="7">
        <f>SUMIFS(GQList,GIList,Table_ExternalData_1[[#This Row],[Item_key]],GDList,Table_ExternalData_1[[#Headers],[16]])</f>
        <v>0</v>
      </c>
      <c r="V412" s="7">
        <f>SUMIFS(GQList,GIList,Table_ExternalData_1[[#This Row],[Item_key]],GDList,Table_ExternalData_1[[#Headers],[17]])</f>
        <v>0</v>
      </c>
      <c r="W412" s="7">
        <f>SUMIFS(GQList,GIList,Table_ExternalData_1[[#This Row],[Item_key]],GDList,Table_ExternalData_1[[#Headers],[18]])</f>
        <v>1300</v>
      </c>
      <c r="X412" s="7">
        <f>SUMIFS(GQList,GIList,Table_ExternalData_1[[#This Row],[Item_key]],GDList,Table_ExternalData_1[[#Headers],[19]])</f>
        <v>0</v>
      </c>
      <c r="Y412" s="7">
        <f>SUMIFS(GQList,GIList,Table_ExternalData_1[[#This Row],[Item_key]],GDList,Table_ExternalData_1[[#Headers],[20]])</f>
        <v>0</v>
      </c>
      <c r="Z412" s="7">
        <f>SUMIFS(GQList,GIList,Table_ExternalData_1[[#This Row],[Item_key]],GDList,Table_ExternalData_1[[#Headers],[21]])</f>
        <v>0</v>
      </c>
      <c r="AA412" s="7">
        <f>SUMIFS(GQList,GIList,Table_ExternalData_1[[#This Row],[Item_key]],GDList,Table_ExternalData_1[[#Headers],[22]])</f>
        <v>0</v>
      </c>
      <c r="AB412" s="7">
        <f>SUMIFS(GQList,GIList,Table_ExternalData_1[[#This Row],[Item_key]],GDList,Table_ExternalData_1[[#Headers],[23]])</f>
        <v>0</v>
      </c>
      <c r="AC412" s="7">
        <f>SUMIFS(GQList,GIList,Table_ExternalData_1[[#This Row],[Item_key]],GDList,Table_ExternalData_1[[#Headers],[24]])</f>
        <v>0</v>
      </c>
      <c r="AD412" s="7">
        <f>SUMIFS(GQList,GIList,Table_ExternalData_1[[#This Row],[Item_key]],GDList,Table_ExternalData_1[[#Headers],[25]])</f>
        <v>1400</v>
      </c>
      <c r="AE412" s="7">
        <f>SUMIFS(GQList,GIList,Table_ExternalData_1[[#This Row],[Item_key]],GDList,Table_ExternalData_1[[#Headers],[26]])</f>
        <v>0</v>
      </c>
      <c r="AF412" s="7">
        <f>SUMIFS(GQList,GIList,Table_ExternalData_1[[#This Row],[Item_key]],GDList,Table_ExternalData_1[[#Headers],[27]])</f>
        <v>0</v>
      </c>
      <c r="AG412" s="7">
        <f>SUMIFS(GQList,GIList,Table_ExternalData_1[[#This Row],[Item_key]],GDList,Table_ExternalData_1[[#Headers],[28]])</f>
        <v>0</v>
      </c>
      <c r="AH412" s="7">
        <f>SUMIFS(GQList,GIList,Table_ExternalData_1[[#This Row],[Item_key]],GDList,Table_ExternalData_1[[#Headers],[29]])</f>
        <v>0</v>
      </c>
      <c r="AI412" s="7">
        <f>SUMIFS(GQList,GIList,Table_ExternalData_1[[#This Row],[Item_key]],GDList,Table_ExternalData_1[[#Headers],[30]])</f>
        <v>0</v>
      </c>
      <c r="AJ412" s="7">
        <f>SUMIFS(GQList,GIList,Table_ExternalData_1[[#This Row],[Item_key]],GDList,Table_ExternalData_1[[#Headers],[31]])</f>
        <v>0</v>
      </c>
      <c r="AK412" s="7">
        <f>SUM(Table_ExternalData_1[[#This Row],[1]:[31]])</f>
        <v>2700</v>
      </c>
    </row>
    <row r="413" spans="1:37" hidden="1">
      <c r="A413" s="3" t="s">
        <v>1190</v>
      </c>
      <c r="B413" s="3" t="s">
        <v>430</v>
      </c>
      <c r="C413" s="3" t="s">
        <v>1201</v>
      </c>
      <c r="D413" s="3" t="s">
        <v>1105</v>
      </c>
      <c r="E413" s="6" t="s">
        <v>1662</v>
      </c>
      <c r="F413" s="7">
        <f>SUMIFS(GQList,GIList,Table_ExternalData_1[[#This Row],[Item_key]],GDList,Table_ExternalData_1[[#Headers],[1]])</f>
        <v>0</v>
      </c>
      <c r="G413" s="7">
        <f>SUMIFS(GQList,GIList,Table_ExternalData_1[[#This Row],[Item_key]],GDList,Table_ExternalData_1[[#Headers],[2]])</f>
        <v>0</v>
      </c>
      <c r="H413" s="7">
        <f>SUMIFS(GQList,GIList,Table_ExternalData_1[[#This Row],[Item_key]],GDList,Table_ExternalData_1[[#Headers],[3]])</f>
        <v>0</v>
      </c>
      <c r="I413" s="7">
        <f>SUMIFS(GQList,GIList,Table_ExternalData_1[[#This Row],[Item_key]],GDList,Table_ExternalData_1[[#Headers],[4]])</f>
        <v>0</v>
      </c>
      <c r="J413" s="7">
        <f>SUMIFS(GQList,GIList,Table_ExternalData_1[[#This Row],[Item_key]],GDList,Table_ExternalData_1[[#Headers],[5]])</f>
        <v>0</v>
      </c>
      <c r="K413" s="7">
        <f>SUMIFS(GQList,GIList,Table_ExternalData_1[[#This Row],[Item_key]],GDList,Table_ExternalData_1[[#Headers],[6]])</f>
        <v>0</v>
      </c>
      <c r="L413" s="7">
        <f>SUMIFS(GQList,GIList,Table_ExternalData_1[[#This Row],[Item_key]],GDList,Table_ExternalData_1[[#Headers],[7]])</f>
        <v>0</v>
      </c>
      <c r="M413" s="7">
        <f>SUMIFS(GQList,GIList,Table_ExternalData_1[[#This Row],[Item_key]],GDList,Table_ExternalData_1[[#Headers],[8]])</f>
        <v>0</v>
      </c>
      <c r="N413" s="7">
        <f>SUMIFS(GQList,GIList,Table_ExternalData_1[[#This Row],[Item_key]],GDList,Table_ExternalData_1[[#Headers],[9]])</f>
        <v>0</v>
      </c>
      <c r="O413" s="7">
        <f>SUMIFS(GQList,GIList,Table_ExternalData_1[[#This Row],[Item_key]],GDList,Table_ExternalData_1[[#Headers],[10]])</f>
        <v>0</v>
      </c>
      <c r="P413" s="7">
        <f>SUMIFS(GQList,GIList,Table_ExternalData_1[[#This Row],[Item_key]],GDList,Table_ExternalData_1[[#Headers],[11]])</f>
        <v>0</v>
      </c>
      <c r="Q413" s="7">
        <f>SUMIFS(GQList,GIList,Table_ExternalData_1[[#This Row],[Item_key]],GDList,Table_ExternalData_1[[#Headers],[12]])</f>
        <v>0</v>
      </c>
      <c r="R413" s="7">
        <f>SUMIFS(GQList,GIList,Table_ExternalData_1[[#This Row],[Item_key]],GDList,Table_ExternalData_1[[#Headers],[13]])</f>
        <v>0</v>
      </c>
      <c r="S413" s="7">
        <f>SUMIFS(GQList,GIList,Table_ExternalData_1[[#This Row],[Item_key]],GDList,Table_ExternalData_1[[#Headers],[14]])</f>
        <v>0</v>
      </c>
      <c r="T413" s="7">
        <f>SUMIFS(GQList,GIList,Table_ExternalData_1[[#This Row],[Item_key]],GDList,Table_ExternalData_1[[#Headers],[15]])</f>
        <v>0</v>
      </c>
      <c r="U413" s="7">
        <f>SUMIFS(GQList,GIList,Table_ExternalData_1[[#This Row],[Item_key]],GDList,Table_ExternalData_1[[#Headers],[16]])</f>
        <v>0</v>
      </c>
      <c r="V413" s="7">
        <f>SUMIFS(GQList,GIList,Table_ExternalData_1[[#This Row],[Item_key]],GDList,Table_ExternalData_1[[#Headers],[17]])</f>
        <v>0</v>
      </c>
      <c r="W413" s="7">
        <f>SUMIFS(GQList,GIList,Table_ExternalData_1[[#This Row],[Item_key]],GDList,Table_ExternalData_1[[#Headers],[18]])</f>
        <v>1000</v>
      </c>
      <c r="X413" s="7">
        <f>SUMIFS(GQList,GIList,Table_ExternalData_1[[#This Row],[Item_key]],GDList,Table_ExternalData_1[[#Headers],[19]])</f>
        <v>0</v>
      </c>
      <c r="Y413" s="7">
        <f>SUMIFS(GQList,GIList,Table_ExternalData_1[[#This Row],[Item_key]],GDList,Table_ExternalData_1[[#Headers],[20]])</f>
        <v>0</v>
      </c>
      <c r="Z413" s="7">
        <f>SUMIFS(GQList,GIList,Table_ExternalData_1[[#This Row],[Item_key]],GDList,Table_ExternalData_1[[#Headers],[21]])</f>
        <v>0</v>
      </c>
      <c r="AA413" s="7">
        <f>SUMIFS(GQList,GIList,Table_ExternalData_1[[#This Row],[Item_key]],GDList,Table_ExternalData_1[[#Headers],[22]])</f>
        <v>0</v>
      </c>
      <c r="AB413" s="7">
        <f>SUMIFS(GQList,GIList,Table_ExternalData_1[[#This Row],[Item_key]],GDList,Table_ExternalData_1[[#Headers],[23]])</f>
        <v>0</v>
      </c>
      <c r="AC413" s="7">
        <f>SUMIFS(GQList,GIList,Table_ExternalData_1[[#This Row],[Item_key]],GDList,Table_ExternalData_1[[#Headers],[24]])</f>
        <v>0</v>
      </c>
      <c r="AD413" s="7">
        <f>SUMIFS(GQList,GIList,Table_ExternalData_1[[#This Row],[Item_key]],GDList,Table_ExternalData_1[[#Headers],[25]])</f>
        <v>0</v>
      </c>
      <c r="AE413" s="7">
        <f>SUMIFS(GQList,GIList,Table_ExternalData_1[[#This Row],[Item_key]],GDList,Table_ExternalData_1[[#Headers],[26]])</f>
        <v>0</v>
      </c>
      <c r="AF413" s="7">
        <f>SUMIFS(GQList,GIList,Table_ExternalData_1[[#This Row],[Item_key]],GDList,Table_ExternalData_1[[#Headers],[27]])</f>
        <v>0</v>
      </c>
      <c r="AG413" s="7">
        <f>SUMIFS(GQList,GIList,Table_ExternalData_1[[#This Row],[Item_key]],GDList,Table_ExternalData_1[[#Headers],[28]])</f>
        <v>0</v>
      </c>
      <c r="AH413" s="7">
        <f>SUMIFS(GQList,GIList,Table_ExternalData_1[[#This Row],[Item_key]],GDList,Table_ExternalData_1[[#Headers],[29]])</f>
        <v>0</v>
      </c>
      <c r="AI413" s="7">
        <f>SUMIFS(GQList,GIList,Table_ExternalData_1[[#This Row],[Item_key]],GDList,Table_ExternalData_1[[#Headers],[30]])</f>
        <v>0</v>
      </c>
      <c r="AJ413" s="7">
        <f>SUMIFS(GQList,GIList,Table_ExternalData_1[[#This Row],[Item_key]],GDList,Table_ExternalData_1[[#Headers],[31]])</f>
        <v>0</v>
      </c>
      <c r="AK413" s="7">
        <f>SUM(Table_ExternalData_1[[#This Row],[1]:[31]])</f>
        <v>1000</v>
      </c>
    </row>
    <row r="414" spans="1:37" hidden="1">
      <c r="A414" s="3" t="s">
        <v>1190</v>
      </c>
      <c r="B414" s="3" t="s">
        <v>149</v>
      </c>
      <c r="C414" s="3" t="s">
        <v>1196</v>
      </c>
      <c r="D414" s="3" t="s">
        <v>1197</v>
      </c>
      <c r="E414" s="6" t="s">
        <v>1662</v>
      </c>
      <c r="F414" s="7">
        <f>SUMIFS(GQList,GIList,Table_ExternalData_1[[#This Row],[Item_key]],GDList,Table_ExternalData_1[[#Headers],[1]])</f>
        <v>0</v>
      </c>
      <c r="G414" s="7">
        <f>SUMIFS(GQList,GIList,Table_ExternalData_1[[#This Row],[Item_key]],GDList,Table_ExternalData_1[[#Headers],[2]])</f>
        <v>0</v>
      </c>
      <c r="H414" s="7">
        <f>SUMIFS(GQList,GIList,Table_ExternalData_1[[#This Row],[Item_key]],GDList,Table_ExternalData_1[[#Headers],[3]])</f>
        <v>0</v>
      </c>
      <c r="I414" s="7">
        <f>SUMIFS(GQList,GIList,Table_ExternalData_1[[#This Row],[Item_key]],GDList,Table_ExternalData_1[[#Headers],[4]])</f>
        <v>0</v>
      </c>
      <c r="J414" s="7">
        <f>SUMIFS(GQList,GIList,Table_ExternalData_1[[#This Row],[Item_key]],GDList,Table_ExternalData_1[[#Headers],[5]])</f>
        <v>700</v>
      </c>
      <c r="K414" s="7">
        <f>SUMIFS(GQList,GIList,Table_ExternalData_1[[#This Row],[Item_key]],GDList,Table_ExternalData_1[[#Headers],[6]])</f>
        <v>0</v>
      </c>
      <c r="L414" s="7">
        <f>SUMIFS(GQList,GIList,Table_ExternalData_1[[#This Row],[Item_key]],GDList,Table_ExternalData_1[[#Headers],[7]])</f>
        <v>0</v>
      </c>
      <c r="M414" s="7">
        <f>SUMIFS(GQList,GIList,Table_ExternalData_1[[#This Row],[Item_key]],GDList,Table_ExternalData_1[[#Headers],[8]])</f>
        <v>0</v>
      </c>
      <c r="N414" s="7">
        <f>SUMIFS(GQList,GIList,Table_ExternalData_1[[#This Row],[Item_key]],GDList,Table_ExternalData_1[[#Headers],[9]])</f>
        <v>0</v>
      </c>
      <c r="O414" s="7">
        <f>SUMIFS(GQList,GIList,Table_ExternalData_1[[#This Row],[Item_key]],GDList,Table_ExternalData_1[[#Headers],[10]])</f>
        <v>0</v>
      </c>
      <c r="P414" s="7">
        <f>SUMIFS(GQList,GIList,Table_ExternalData_1[[#This Row],[Item_key]],GDList,Table_ExternalData_1[[#Headers],[11]])</f>
        <v>0</v>
      </c>
      <c r="Q414" s="7">
        <f>SUMIFS(GQList,GIList,Table_ExternalData_1[[#This Row],[Item_key]],GDList,Table_ExternalData_1[[#Headers],[12]])</f>
        <v>0</v>
      </c>
      <c r="R414" s="7">
        <f>SUMIFS(GQList,GIList,Table_ExternalData_1[[#This Row],[Item_key]],GDList,Table_ExternalData_1[[#Headers],[13]])</f>
        <v>0</v>
      </c>
      <c r="S414" s="7">
        <f>SUMIFS(GQList,GIList,Table_ExternalData_1[[#This Row],[Item_key]],GDList,Table_ExternalData_1[[#Headers],[14]])</f>
        <v>0</v>
      </c>
      <c r="T414" s="7">
        <f>SUMIFS(GQList,GIList,Table_ExternalData_1[[#This Row],[Item_key]],GDList,Table_ExternalData_1[[#Headers],[15]])</f>
        <v>0</v>
      </c>
      <c r="U414" s="7">
        <f>SUMIFS(GQList,GIList,Table_ExternalData_1[[#This Row],[Item_key]],GDList,Table_ExternalData_1[[#Headers],[16]])</f>
        <v>0</v>
      </c>
      <c r="V414" s="7">
        <f>SUMIFS(GQList,GIList,Table_ExternalData_1[[#This Row],[Item_key]],GDList,Table_ExternalData_1[[#Headers],[17]])</f>
        <v>0</v>
      </c>
      <c r="W414" s="7">
        <f>SUMIFS(GQList,GIList,Table_ExternalData_1[[#This Row],[Item_key]],GDList,Table_ExternalData_1[[#Headers],[18]])</f>
        <v>0</v>
      </c>
      <c r="X414" s="7">
        <f>SUMIFS(GQList,GIList,Table_ExternalData_1[[#This Row],[Item_key]],GDList,Table_ExternalData_1[[#Headers],[19]])</f>
        <v>0</v>
      </c>
      <c r="Y414" s="7">
        <f>SUMIFS(GQList,GIList,Table_ExternalData_1[[#This Row],[Item_key]],GDList,Table_ExternalData_1[[#Headers],[20]])</f>
        <v>0</v>
      </c>
      <c r="Z414" s="7">
        <f>SUMIFS(GQList,GIList,Table_ExternalData_1[[#This Row],[Item_key]],GDList,Table_ExternalData_1[[#Headers],[21]])</f>
        <v>0</v>
      </c>
      <c r="AA414" s="7">
        <f>SUMIFS(GQList,GIList,Table_ExternalData_1[[#This Row],[Item_key]],GDList,Table_ExternalData_1[[#Headers],[22]])</f>
        <v>0</v>
      </c>
      <c r="AB414" s="7">
        <f>SUMIFS(GQList,GIList,Table_ExternalData_1[[#This Row],[Item_key]],GDList,Table_ExternalData_1[[#Headers],[23]])</f>
        <v>0</v>
      </c>
      <c r="AC414" s="7">
        <f>SUMIFS(GQList,GIList,Table_ExternalData_1[[#This Row],[Item_key]],GDList,Table_ExternalData_1[[#Headers],[24]])</f>
        <v>0</v>
      </c>
      <c r="AD414" s="7">
        <f>SUMIFS(GQList,GIList,Table_ExternalData_1[[#This Row],[Item_key]],GDList,Table_ExternalData_1[[#Headers],[25]])</f>
        <v>0</v>
      </c>
      <c r="AE414" s="7">
        <f>SUMIFS(GQList,GIList,Table_ExternalData_1[[#This Row],[Item_key]],GDList,Table_ExternalData_1[[#Headers],[26]])</f>
        <v>0</v>
      </c>
      <c r="AF414" s="7">
        <f>SUMIFS(GQList,GIList,Table_ExternalData_1[[#This Row],[Item_key]],GDList,Table_ExternalData_1[[#Headers],[27]])</f>
        <v>0</v>
      </c>
      <c r="AG414" s="7">
        <f>SUMIFS(GQList,GIList,Table_ExternalData_1[[#This Row],[Item_key]],GDList,Table_ExternalData_1[[#Headers],[28]])</f>
        <v>0</v>
      </c>
      <c r="AH414" s="7">
        <f>SUMIFS(GQList,GIList,Table_ExternalData_1[[#This Row],[Item_key]],GDList,Table_ExternalData_1[[#Headers],[29]])</f>
        <v>0</v>
      </c>
      <c r="AI414" s="7">
        <f>SUMIFS(GQList,GIList,Table_ExternalData_1[[#This Row],[Item_key]],GDList,Table_ExternalData_1[[#Headers],[30]])</f>
        <v>0</v>
      </c>
      <c r="AJ414" s="7">
        <f>SUMIFS(GQList,GIList,Table_ExternalData_1[[#This Row],[Item_key]],GDList,Table_ExternalData_1[[#Headers],[31]])</f>
        <v>0</v>
      </c>
      <c r="AK414" s="7">
        <f>SUM(Table_ExternalData_1[[#This Row],[1]:[31]])</f>
        <v>700</v>
      </c>
    </row>
    <row r="415" spans="1:37" hidden="1">
      <c r="A415" s="3" t="s">
        <v>1190</v>
      </c>
      <c r="B415" s="3" t="s">
        <v>150</v>
      </c>
      <c r="C415" s="3" t="s">
        <v>1198</v>
      </c>
      <c r="D415" s="3" t="s">
        <v>1197</v>
      </c>
      <c r="E415" s="6" t="s">
        <v>1662</v>
      </c>
      <c r="F415" s="7">
        <f>SUMIFS(GQList,GIList,Table_ExternalData_1[[#This Row],[Item_key]],GDList,Table_ExternalData_1[[#Headers],[1]])</f>
        <v>0</v>
      </c>
      <c r="G415" s="7">
        <f>SUMIFS(GQList,GIList,Table_ExternalData_1[[#This Row],[Item_key]],GDList,Table_ExternalData_1[[#Headers],[2]])</f>
        <v>0</v>
      </c>
      <c r="H415" s="7">
        <f>SUMIFS(GQList,GIList,Table_ExternalData_1[[#This Row],[Item_key]],GDList,Table_ExternalData_1[[#Headers],[3]])</f>
        <v>0</v>
      </c>
      <c r="I415" s="7">
        <f>SUMIFS(GQList,GIList,Table_ExternalData_1[[#This Row],[Item_key]],GDList,Table_ExternalData_1[[#Headers],[4]])</f>
        <v>0</v>
      </c>
      <c r="J415" s="7">
        <f>SUMIFS(GQList,GIList,Table_ExternalData_1[[#This Row],[Item_key]],GDList,Table_ExternalData_1[[#Headers],[5]])</f>
        <v>1000</v>
      </c>
      <c r="K415" s="7">
        <f>SUMIFS(GQList,GIList,Table_ExternalData_1[[#This Row],[Item_key]],GDList,Table_ExternalData_1[[#Headers],[6]])</f>
        <v>0</v>
      </c>
      <c r="L415" s="7">
        <f>SUMIFS(GQList,GIList,Table_ExternalData_1[[#This Row],[Item_key]],GDList,Table_ExternalData_1[[#Headers],[7]])</f>
        <v>0</v>
      </c>
      <c r="M415" s="7">
        <f>SUMIFS(GQList,GIList,Table_ExternalData_1[[#This Row],[Item_key]],GDList,Table_ExternalData_1[[#Headers],[8]])</f>
        <v>0</v>
      </c>
      <c r="N415" s="7">
        <f>SUMIFS(GQList,GIList,Table_ExternalData_1[[#This Row],[Item_key]],GDList,Table_ExternalData_1[[#Headers],[9]])</f>
        <v>0</v>
      </c>
      <c r="O415" s="7">
        <f>SUMIFS(GQList,GIList,Table_ExternalData_1[[#This Row],[Item_key]],GDList,Table_ExternalData_1[[#Headers],[10]])</f>
        <v>0</v>
      </c>
      <c r="P415" s="7">
        <f>SUMIFS(GQList,GIList,Table_ExternalData_1[[#This Row],[Item_key]],GDList,Table_ExternalData_1[[#Headers],[11]])</f>
        <v>0</v>
      </c>
      <c r="Q415" s="7">
        <f>SUMIFS(GQList,GIList,Table_ExternalData_1[[#This Row],[Item_key]],GDList,Table_ExternalData_1[[#Headers],[12]])</f>
        <v>0</v>
      </c>
      <c r="R415" s="7">
        <f>SUMIFS(GQList,GIList,Table_ExternalData_1[[#This Row],[Item_key]],GDList,Table_ExternalData_1[[#Headers],[13]])</f>
        <v>0</v>
      </c>
      <c r="S415" s="7">
        <f>SUMIFS(GQList,GIList,Table_ExternalData_1[[#This Row],[Item_key]],GDList,Table_ExternalData_1[[#Headers],[14]])</f>
        <v>0</v>
      </c>
      <c r="T415" s="7">
        <f>SUMIFS(GQList,GIList,Table_ExternalData_1[[#This Row],[Item_key]],GDList,Table_ExternalData_1[[#Headers],[15]])</f>
        <v>0</v>
      </c>
      <c r="U415" s="7">
        <f>SUMIFS(GQList,GIList,Table_ExternalData_1[[#This Row],[Item_key]],GDList,Table_ExternalData_1[[#Headers],[16]])</f>
        <v>0</v>
      </c>
      <c r="V415" s="7">
        <f>SUMIFS(GQList,GIList,Table_ExternalData_1[[#This Row],[Item_key]],GDList,Table_ExternalData_1[[#Headers],[17]])</f>
        <v>0</v>
      </c>
      <c r="W415" s="7">
        <f>SUMIFS(GQList,GIList,Table_ExternalData_1[[#This Row],[Item_key]],GDList,Table_ExternalData_1[[#Headers],[18]])</f>
        <v>1000</v>
      </c>
      <c r="X415" s="7">
        <f>SUMIFS(GQList,GIList,Table_ExternalData_1[[#This Row],[Item_key]],GDList,Table_ExternalData_1[[#Headers],[19]])</f>
        <v>0</v>
      </c>
      <c r="Y415" s="7">
        <f>SUMIFS(GQList,GIList,Table_ExternalData_1[[#This Row],[Item_key]],GDList,Table_ExternalData_1[[#Headers],[20]])</f>
        <v>0</v>
      </c>
      <c r="Z415" s="7">
        <f>SUMIFS(GQList,GIList,Table_ExternalData_1[[#This Row],[Item_key]],GDList,Table_ExternalData_1[[#Headers],[21]])</f>
        <v>0</v>
      </c>
      <c r="AA415" s="7">
        <f>SUMIFS(GQList,GIList,Table_ExternalData_1[[#This Row],[Item_key]],GDList,Table_ExternalData_1[[#Headers],[22]])</f>
        <v>0</v>
      </c>
      <c r="AB415" s="7">
        <f>SUMIFS(GQList,GIList,Table_ExternalData_1[[#This Row],[Item_key]],GDList,Table_ExternalData_1[[#Headers],[23]])</f>
        <v>0</v>
      </c>
      <c r="AC415" s="7">
        <f>SUMIFS(GQList,GIList,Table_ExternalData_1[[#This Row],[Item_key]],GDList,Table_ExternalData_1[[#Headers],[24]])</f>
        <v>0</v>
      </c>
      <c r="AD415" s="7">
        <f>SUMIFS(GQList,GIList,Table_ExternalData_1[[#This Row],[Item_key]],GDList,Table_ExternalData_1[[#Headers],[25]])</f>
        <v>0</v>
      </c>
      <c r="AE415" s="7">
        <f>SUMIFS(GQList,GIList,Table_ExternalData_1[[#This Row],[Item_key]],GDList,Table_ExternalData_1[[#Headers],[26]])</f>
        <v>0</v>
      </c>
      <c r="AF415" s="7">
        <f>SUMIFS(GQList,GIList,Table_ExternalData_1[[#This Row],[Item_key]],GDList,Table_ExternalData_1[[#Headers],[27]])</f>
        <v>0</v>
      </c>
      <c r="AG415" s="7">
        <f>SUMIFS(GQList,GIList,Table_ExternalData_1[[#This Row],[Item_key]],GDList,Table_ExternalData_1[[#Headers],[28]])</f>
        <v>0</v>
      </c>
      <c r="AH415" s="7">
        <f>SUMIFS(GQList,GIList,Table_ExternalData_1[[#This Row],[Item_key]],GDList,Table_ExternalData_1[[#Headers],[29]])</f>
        <v>0</v>
      </c>
      <c r="AI415" s="7">
        <f>SUMIFS(GQList,GIList,Table_ExternalData_1[[#This Row],[Item_key]],GDList,Table_ExternalData_1[[#Headers],[30]])</f>
        <v>0</v>
      </c>
      <c r="AJ415" s="7">
        <f>SUMIFS(GQList,GIList,Table_ExternalData_1[[#This Row],[Item_key]],GDList,Table_ExternalData_1[[#Headers],[31]])</f>
        <v>300</v>
      </c>
      <c r="AK415" s="7">
        <f>SUM(Table_ExternalData_1[[#This Row],[1]:[31]])</f>
        <v>2300</v>
      </c>
    </row>
    <row r="416" spans="1:37" hidden="1">
      <c r="A416" s="3" t="s">
        <v>1190</v>
      </c>
      <c r="B416" s="3" t="s">
        <v>161</v>
      </c>
      <c r="C416" s="3" t="s">
        <v>1199</v>
      </c>
      <c r="D416" s="3" t="s">
        <v>1197</v>
      </c>
      <c r="E416" s="6" t="s">
        <v>1662</v>
      </c>
      <c r="F416" s="7">
        <f>SUMIFS(GQList,GIList,Table_ExternalData_1[[#This Row],[Item_key]],GDList,Table_ExternalData_1[[#Headers],[1]])</f>
        <v>0</v>
      </c>
      <c r="G416" s="7">
        <f>SUMIFS(GQList,GIList,Table_ExternalData_1[[#This Row],[Item_key]],GDList,Table_ExternalData_1[[#Headers],[2]])</f>
        <v>0</v>
      </c>
      <c r="H416" s="7">
        <f>SUMIFS(GQList,GIList,Table_ExternalData_1[[#This Row],[Item_key]],GDList,Table_ExternalData_1[[#Headers],[3]])</f>
        <v>0</v>
      </c>
      <c r="I416" s="7">
        <f>SUMIFS(GQList,GIList,Table_ExternalData_1[[#This Row],[Item_key]],GDList,Table_ExternalData_1[[#Headers],[4]])</f>
        <v>0</v>
      </c>
      <c r="J416" s="7">
        <f>SUMIFS(GQList,GIList,Table_ExternalData_1[[#This Row],[Item_key]],GDList,Table_ExternalData_1[[#Headers],[5]])</f>
        <v>1500</v>
      </c>
      <c r="K416" s="7">
        <f>SUMIFS(GQList,GIList,Table_ExternalData_1[[#This Row],[Item_key]],GDList,Table_ExternalData_1[[#Headers],[6]])</f>
        <v>0</v>
      </c>
      <c r="L416" s="7">
        <f>SUMIFS(GQList,GIList,Table_ExternalData_1[[#This Row],[Item_key]],GDList,Table_ExternalData_1[[#Headers],[7]])</f>
        <v>0</v>
      </c>
      <c r="M416" s="7">
        <f>SUMIFS(GQList,GIList,Table_ExternalData_1[[#This Row],[Item_key]],GDList,Table_ExternalData_1[[#Headers],[8]])</f>
        <v>0</v>
      </c>
      <c r="N416" s="7">
        <f>SUMIFS(GQList,GIList,Table_ExternalData_1[[#This Row],[Item_key]],GDList,Table_ExternalData_1[[#Headers],[9]])</f>
        <v>0</v>
      </c>
      <c r="O416" s="7">
        <f>SUMIFS(GQList,GIList,Table_ExternalData_1[[#This Row],[Item_key]],GDList,Table_ExternalData_1[[#Headers],[10]])</f>
        <v>0</v>
      </c>
      <c r="P416" s="7">
        <f>SUMIFS(GQList,GIList,Table_ExternalData_1[[#This Row],[Item_key]],GDList,Table_ExternalData_1[[#Headers],[11]])</f>
        <v>0</v>
      </c>
      <c r="Q416" s="7">
        <f>SUMIFS(GQList,GIList,Table_ExternalData_1[[#This Row],[Item_key]],GDList,Table_ExternalData_1[[#Headers],[12]])</f>
        <v>0</v>
      </c>
      <c r="R416" s="7">
        <f>SUMIFS(GQList,GIList,Table_ExternalData_1[[#This Row],[Item_key]],GDList,Table_ExternalData_1[[#Headers],[13]])</f>
        <v>0</v>
      </c>
      <c r="S416" s="7">
        <f>SUMIFS(GQList,GIList,Table_ExternalData_1[[#This Row],[Item_key]],GDList,Table_ExternalData_1[[#Headers],[14]])</f>
        <v>0</v>
      </c>
      <c r="T416" s="7">
        <f>SUMIFS(GQList,GIList,Table_ExternalData_1[[#This Row],[Item_key]],GDList,Table_ExternalData_1[[#Headers],[15]])</f>
        <v>0</v>
      </c>
      <c r="U416" s="7">
        <f>SUMIFS(GQList,GIList,Table_ExternalData_1[[#This Row],[Item_key]],GDList,Table_ExternalData_1[[#Headers],[16]])</f>
        <v>0</v>
      </c>
      <c r="V416" s="7">
        <f>SUMIFS(GQList,GIList,Table_ExternalData_1[[#This Row],[Item_key]],GDList,Table_ExternalData_1[[#Headers],[17]])</f>
        <v>0</v>
      </c>
      <c r="W416" s="7">
        <f>SUMIFS(GQList,GIList,Table_ExternalData_1[[#This Row],[Item_key]],GDList,Table_ExternalData_1[[#Headers],[18]])</f>
        <v>0</v>
      </c>
      <c r="X416" s="7">
        <f>SUMIFS(GQList,GIList,Table_ExternalData_1[[#This Row],[Item_key]],GDList,Table_ExternalData_1[[#Headers],[19]])</f>
        <v>0</v>
      </c>
      <c r="Y416" s="7">
        <f>SUMIFS(GQList,GIList,Table_ExternalData_1[[#This Row],[Item_key]],GDList,Table_ExternalData_1[[#Headers],[20]])</f>
        <v>0</v>
      </c>
      <c r="Z416" s="7">
        <f>SUMIFS(GQList,GIList,Table_ExternalData_1[[#This Row],[Item_key]],GDList,Table_ExternalData_1[[#Headers],[21]])</f>
        <v>0</v>
      </c>
      <c r="AA416" s="7">
        <f>SUMIFS(GQList,GIList,Table_ExternalData_1[[#This Row],[Item_key]],GDList,Table_ExternalData_1[[#Headers],[22]])</f>
        <v>0</v>
      </c>
      <c r="AB416" s="7">
        <f>SUMIFS(GQList,GIList,Table_ExternalData_1[[#This Row],[Item_key]],GDList,Table_ExternalData_1[[#Headers],[23]])</f>
        <v>0</v>
      </c>
      <c r="AC416" s="7">
        <f>SUMIFS(GQList,GIList,Table_ExternalData_1[[#This Row],[Item_key]],GDList,Table_ExternalData_1[[#Headers],[24]])</f>
        <v>0</v>
      </c>
      <c r="AD416" s="7">
        <f>SUMIFS(GQList,GIList,Table_ExternalData_1[[#This Row],[Item_key]],GDList,Table_ExternalData_1[[#Headers],[25]])</f>
        <v>0</v>
      </c>
      <c r="AE416" s="7">
        <f>SUMIFS(GQList,GIList,Table_ExternalData_1[[#This Row],[Item_key]],GDList,Table_ExternalData_1[[#Headers],[26]])</f>
        <v>0</v>
      </c>
      <c r="AF416" s="7">
        <f>SUMIFS(GQList,GIList,Table_ExternalData_1[[#This Row],[Item_key]],GDList,Table_ExternalData_1[[#Headers],[27]])</f>
        <v>0</v>
      </c>
      <c r="AG416" s="7">
        <f>SUMIFS(GQList,GIList,Table_ExternalData_1[[#This Row],[Item_key]],GDList,Table_ExternalData_1[[#Headers],[28]])</f>
        <v>0</v>
      </c>
      <c r="AH416" s="7">
        <f>SUMIFS(GQList,GIList,Table_ExternalData_1[[#This Row],[Item_key]],GDList,Table_ExternalData_1[[#Headers],[29]])</f>
        <v>0</v>
      </c>
      <c r="AI416" s="7">
        <f>SUMIFS(GQList,GIList,Table_ExternalData_1[[#This Row],[Item_key]],GDList,Table_ExternalData_1[[#Headers],[30]])</f>
        <v>0</v>
      </c>
      <c r="AJ416" s="7">
        <f>SUMIFS(GQList,GIList,Table_ExternalData_1[[#This Row],[Item_key]],GDList,Table_ExternalData_1[[#Headers],[31]])</f>
        <v>0</v>
      </c>
      <c r="AK416" s="7">
        <f>SUM(Table_ExternalData_1[[#This Row],[1]:[31]])</f>
        <v>1500</v>
      </c>
    </row>
    <row r="417" spans="1:37" hidden="1">
      <c r="A417" s="3" t="s">
        <v>1190</v>
      </c>
      <c r="B417" s="3" t="s">
        <v>422</v>
      </c>
      <c r="C417" s="3" t="s">
        <v>1202</v>
      </c>
      <c r="D417" s="3" t="s">
        <v>1203</v>
      </c>
      <c r="E417" s="6" t="s">
        <v>1662</v>
      </c>
      <c r="F417" s="7">
        <f>SUMIFS(GQList,GIList,Table_ExternalData_1[[#This Row],[Item_key]],GDList,Table_ExternalData_1[[#Headers],[1]])</f>
        <v>0</v>
      </c>
      <c r="G417" s="7">
        <f>SUMIFS(GQList,GIList,Table_ExternalData_1[[#This Row],[Item_key]],GDList,Table_ExternalData_1[[#Headers],[2]])</f>
        <v>0</v>
      </c>
      <c r="H417" s="7">
        <f>SUMIFS(GQList,GIList,Table_ExternalData_1[[#This Row],[Item_key]],GDList,Table_ExternalData_1[[#Headers],[3]])</f>
        <v>0</v>
      </c>
      <c r="I417" s="7">
        <f>SUMIFS(GQList,GIList,Table_ExternalData_1[[#This Row],[Item_key]],GDList,Table_ExternalData_1[[#Headers],[4]])</f>
        <v>0</v>
      </c>
      <c r="J417" s="7">
        <f>SUMIFS(GQList,GIList,Table_ExternalData_1[[#This Row],[Item_key]],GDList,Table_ExternalData_1[[#Headers],[5]])</f>
        <v>0</v>
      </c>
      <c r="K417" s="7">
        <f>SUMIFS(GQList,GIList,Table_ExternalData_1[[#This Row],[Item_key]],GDList,Table_ExternalData_1[[#Headers],[6]])</f>
        <v>0</v>
      </c>
      <c r="L417" s="7">
        <f>SUMIFS(GQList,GIList,Table_ExternalData_1[[#This Row],[Item_key]],GDList,Table_ExternalData_1[[#Headers],[7]])</f>
        <v>0</v>
      </c>
      <c r="M417" s="7">
        <f>SUMIFS(GQList,GIList,Table_ExternalData_1[[#This Row],[Item_key]],GDList,Table_ExternalData_1[[#Headers],[8]])</f>
        <v>0</v>
      </c>
      <c r="N417" s="7">
        <f>SUMIFS(GQList,GIList,Table_ExternalData_1[[#This Row],[Item_key]],GDList,Table_ExternalData_1[[#Headers],[9]])</f>
        <v>0</v>
      </c>
      <c r="O417" s="7">
        <f>SUMIFS(GQList,GIList,Table_ExternalData_1[[#This Row],[Item_key]],GDList,Table_ExternalData_1[[#Headers],[10]])</f>
        <v>0</v>
      </c>
      <c r="P417" s="7">
        <f>SUMIFS(GQList,GIList,Table_ExternalData_1[[#This Row],[Item_key]],GDList,Table_ExternalData_1[[#Headers],[11]])</f>
        <v>0</v>
      </c>
      <c r="Q417" s="7">
        <f>SUMIFS(GQList,GIList,Table_ExternalData_1[[#This Row],[Item_key]],GDList,Table_ExternalData_1[[#Headers],[12]])</f>
        <v>0</v>
      </c>
      <c r="R417" s="7">
        <f>SUMIFS(GQList,GIList,Table_ExternalData_1[[#This Row],[Item_key]],GDList,Table_ExternalData_1[[#Headers],[13]])</f>
        <v>0</v>
      </c>
      <c r="S417" s="7">
        <f>SUMIFS(GQList,GIList,Table_ExternalData_1[[#This Row],[Item_key]],GDList,Table_ExternalData_1[[#Headers],[14]])</f>
        <v>0</v>
      </c>
      <c r="T417" s="7">
        <f>SUMIFS(GQList,GIList,Table_ExternalData_1[[#This Row],[Item_key]],GDList,Table_ExternalData_1[[#Headers],[15]])</f>
        <v>0</v>
      </c>
      <c r="U417" s="7">
        <f>SUMIFS(GQList,GIList,Table_ExternalData_1[[#This Row],[Item_key]],GDList,Table_ExternalData_1[[#Headers],[16]])</f>
        <v>0</v>
      </c>
      <c r="V417" s="7">
        <f>SUMIFS(GQList,GIList,Table_ExternalData_1[[#This Row],[Item_key]],GDList,Table_ExternalData_1[[#Headers],[17]])</f>
        <v>1000</v>
      </c>
      <c r="W417" s="7">
        <f>SUMIFS(GQList,GIList,Table_ExternalData_1[[#This Row],[Item_key]],GDList,Table_ExternalData_1[[#Headers],[18]])</f>
        <v>4000</v>
      </c>
      <c r="X417" s="7">
        <f>SUMIFS(GQList,GIList,Table_ExternalData_1[[#This Row],[Item_key]],GDList,Table_ExternalData_1[[#Headers],[19]])</f>
        <v>0</v>
      </c>
      <c r="Y417" s="7">
        <f>SUMIFS(GQList,GIList,Table_ExternalData_1[[#This Row],[Item_key]],GDList,Table_ExternalData_1[[#Headers],[20]])</f>
        <v>0</v>
      </c>
      <c r="Z417" s="7">
        <f>SUMIFS(GQList,GIList,Table_ExternalData_1[[#This Row],[Item_key]],GDList,Table_ExternalData_1[[#Headers],[21]])</f>
        <v>0</v>
      </c>
      <c r="AA417" s="7">
        <f>SUMIFS(GQList,GIList,Table_ExternalData_1[[#This Row],[Item_key]],GDList,Table_ExternalData_1[[#Headers],[22]])</f>
        <v>0</v>
      </c>
      <c r="AB417" s="7">
        <f>SUMIFS(GQList,GIList,Table_ExternalData_1[[#This Row],[Item_key]],GDList,Table_ExternalData_1[[#Headers],[23]])</f>
        <v>0</v>
      </c>
      <c r="AC417" s="7">
        <f>SUMIFS(GQList,GIList,Table_ExternalData_1[[#This Row],[Item_key]],GDList,Table_ExternalData_1[[#Headers],[24]])</f>
        <v>0</v>
      </c>
      <c r="AD417" s="7">
        <f>SUMIFS(GQList,GIList,Table_ExternalData_1[[#This Row],[Item_key]],GDList,Table_ExternalData_1[[#Headers],[25]])</f>
        <v>6000</v>
      </c>
      <c r="AE417" s="7">
        <f>SUMIFS(GQList,GIList,Table_ExternalData_1[[#This Row],[Item_key]],GDList,Table_ExternalData_1[[#Headers],[26]])</f>
        <v>0</v>
      </c>
      <c r="AF417" s="7">
        <f>SUMIFS(GQList,GIList,Table_ExternalData_1[[#This Row],[Item_key]],GDList,Table_ExternalData_1[[#Headers],[27]])</f>
        <v>0</v>
      </c>
      <c r="AG417" s="7">
        <f>SUMIFS(GQList,GIList,Table_ExternalData_1[[#This Row],[Item_key]],GDList,Table_ExternalData_1[[#Headers],[28]])</f>
        <v>0</v>
      </c>
      <c r="AH417" s="7">
        <f>SUMIFS(GQList,GIList,Table_ExternalData_1[[#This Row],[Item_key]],GDList,Table_ExternalData_1[[#Headers],[29]])</f>
        <v>0</v>
      </c>
      <c r="AI417" s="7">
        <f>SUMIFS(GQList,GIList,Table_ExternalData_1[[#This Row],[Item_key]],GDList,Table_ExternalData_1[[#Headers],[30]])</f>
        <v>4700</v>
      </c>
      <c r="AJ417" s="7">
        <f>SUMIFS(GQList,GIList,Table_ExternalData_1[[#This Row],[Item_key]],GDList,Table_ExternalData_1[[#Headers],[31]])</f>
        <v>2600</v>
      </c>
      <c r="AK417" s="7">
        <f>SUM(Table_ExternalData_1[[#This Row],[1]:[31]])</f>
        <v>18300</v>
      </c>
    </row>
    <row r="418" spans="1:37" ht="36" hidden="1">
      <c r="A418" s="3" t="s">
        <v>1205</v>
      </c>
      <c r="B418" s="3" t="s">
        <v>526</v>
      </c>
      <c r="C418" s="3" t="s">
        <v>1206</v>
      </c>
      <c r="D418" s="3" t="s">
        <v>1207</v>
      </c>
      <c r="E418" s="6" t="s">
        <v>1662</v>
      </c>
      <c r="F418" s="7">
        <f>SUMIFS(GQList,GIList,Table_ExternalData_1[[#This Row],[Item_key]],GDList,Table_ExternalData_1[[#Headers],[1]])</f>
        <v>0</v>
      </c>
      <c r="G418" s="7">
        <f>SUMIFS(GQList,GIList,Table_ExternalData_1[[#This Row],[Item_key]],GDList,Table_ExternalData_1[[#Headers],[2]])</f>
        <v>0</v>
      </c>
      <c r="H418" s="7">
        <f>SUMIFS(GQList,GIList,Table_ExternalData_1[[#This Row],[Item_key]],GDList,Table_ExternalData_1[[#Headers],[3]])</f>
        <v>0</v>
      </c>
      <c r="I418" s="7">
        <f>SUMIFS(GQList,GIList,Table_ExternalData_1[[#This Row],[Item_key]],GDList,Table_ExternalData_1[[#Headers],[4]])</f>
        <v>0</v>
      </c>
      <c r="J418" s="7">
        <f>SUMIFS(GQList,GIList,Table_ExternalData_1[[#This Row],[Item_key]],GDList,Table_ExternalData_1[[#Headers],[5]])</f>
        <v>0</v>
      </c>
      <c r="K418" s="7">
        <f>SUMIFS(GQList,GIList,Table_ExternalData_1[[#This Row],[Item_key]],GDList,Table_ExternalData_1[[#Headers],[6]])</f>
        <v>0</v>
      </c>
      <c r="L418" s="7">
        <f>SUMIFS(GQList,GIList,Table_ExternalData_1[[#This Row],[Item_key]],GDList,Table_ExternalData_1[[#Headers],[7]])</f>
        <v>0</v>
      </c>
      <c r="M418" s="7">
        <f>SUMIFS(GQList,GIList,Table_ExternalData_1[[#This Row],[Item_key]],GDList,Table_ExternalData_1[[#Headers],[8]])</f>
        <v>0</v>
      </c>
      <c r="N418" s="7">
        <f>SUMIFS(GQList,GIList,Table_ExternalData_1[[#This Row],[Item_key]],GDList,Table_ExternalData_1[[#Headers],[9]])</f>
        <v>0</v>
      </c>
      <c r="O418" s="7">
        <f>SUMIFS(GQList,GIList,Table_ExternalData_1[[#This Row],[Item_key]],GDList,Table_ExternalData_1[[#Headers],[10]])</f>
        <v>0</v>
      </c>
      <c r="P418" s="7">
        <f>SUMIFS(GQList,GIList,Table_ExternalData_1[[#This Row],[Item_key]],GDList,Table_ExternalData_1[[#Headers],[11]])</f>
        <v>0</v>
      </c>
      <c r="Q418" s="7">
        <f>SUMIFS(GQList,GIList,Table_ExternalData_1[[#This Row],[Item_key]],GDList,Table_ExternalData_1[[#Headers],[12]])</f>
        <v>0</v>
      </c>
      <c r="R418" s="7">
        <f>SUMIFS(GQList,GIList,Table_ExternalData_1[[#This Row],[Item_key]],GDList,Table_ExternalData_1[[#Headers],[13]])</f>
        <v>0</v>
      </c>
      <c r="S418" s="7">
        <f>SUMIFS(GQList,GIList,Table_ExternalData_1[[#This Row],[Item_key]],GDList,Table_ExternalData_1[[#Headers],[14]])</f>
        <v>0</v>
      </c>
      <c r="T418" s="7">
        <f>SUMIFS(GQList,GIList,Table_ExternalData_1[[#This Row],[Item_key]],GDList,Table_ExternalData_1[[#Headers],[15]])</f>
        <v>0</v>
      </c>
      <c r="U418" s="7">
        <f>SUMIFS(GQList,GIList,Table_ExternalData_1[[#This Row],[Item_key]],GDList,Table_ExternalData_1[[#Headers],[16]])</f>
        <v>0</v>
      </c>
      <c r="V418" s="7">
        <f>SUMIFS(GQList,GIList,Table_ExternalData_1[[#This Row],[Item_key]],GDList,Table_ExternalData_1[[#Headers],[17]])</f>
        <v>0</v>
      </c>
      <c r="W418" s="7">
        <f>SUMIFS(GQList,GIList,Table_ExternalData_1[[#This Row],[Item_key]],GDList,Table_ExternalData_1[[#Headers],[18]])</f>
        <v>0</v>
      </c>
      <c r="X418" s="7">
        <f>SUMIFS(GQList,GIList,Table_ExternalData_1[[#This Row],[Item_key]],GDList,Table_ExternalData_1[[#Headers],[19]])</f>
        <v>0</v>
      </c>
      <c r="Y418" s="7">
        <f>SUMIFS(GQList,GIList,Table_ExternalData_1[[#This Row],[Item_key]],GDList,Table_ExternalData_1[[#Headers],[20]])</f>
        <v>0</v>
      </c>
      <c r="Z418" s="7">
        <f>SUMIFS(GQList,GIList,Table_ExternalData_1[[#This Row],[Item_key]],GDList,Table_ExternalData_1[[#Headers],[21]])</f>
        <v>0</v>
      </c>
      <c r="AA418" s="7">
        <f>SUMIFS(GQList,GIList,Table_ExternalData_1[[#This Row],[Item_key]],GDList,Table_ExternalData_1[[#Headers],[22]])</f>
        <v>0</v>
      </c>
      <c r="AB418" s="7">
        <f>SUMIFS(GQList,GIList,Table_ExternalData_1[[#This Row],[Item_key]],GDList,Table_ExternalData_1[[#Headers],[23]])</f>
        <v>0</v>
      </c>
      <c r="AC418" s="7">
        <f>SUMIFS(GQList,GIList,Table_ExternalData_1[[#This Row],[Item_key]],GDList,Table_ExternalData_1[[#Headers],[24]])</f>
        <v>0</v>
      </c>
      <c r="AD418" s="7">
        <f>SUMIFS(GQList,GIList,Table_ExternalData_1[[#This Row],[Item_key]],GDList,Table_ExternalData_1[[#Headers],[25]])</f>
        <v>5700</v>
      </c>
      <c r="AE418" s="7">
        <f>SUMIFS(GQList,GIList,Table_ExternalData_1[[#This Row],[Item_key]],GDList,Table_ExternalData_1[[#Headers],[26]])</f>
        <v>0</v>
      </c>
      <c r="AF418" s="7">
        <f>SUMIFS(GQList,GIList,Table_ExternalData_1[[#This Row],[Item_key]],GDList,Table_ExternalData_1[[#Headers],[27]])</f>
        <v>0</v>
      </c>
      <c r="AG418" s="7">
        <f>SUMIFS(GQList,GIList,Table_ExternalData_1[[#This Row],[Item_key]],GDList,Table_ExternalData_1[[#Headers],[28]])</f>
        <v>0</v>
      </c>
      <c r="AH418" s="7">
        <f>SUMIFS(GQList,GIList,Table_ExternalData_1[[#This Row],[Item_key]],GDList,Table_ExternalData_1[[#Headers],[29]])</f>
        <v>0</v>
      </c>
      <c r="AI418" s="7">
        <f>SUMIFS(GQList,GIList,Table_ExternalData_1[[#This Row],[Item_key]],GDList,Table_ExternalData_1[[#Headers],[30]])</f>
        <v>0</v>
      </c>
      <c r="AJ418" s="7">
        <f>SUMIFS(GQList,GIList,Table_ExternalData_1[[#This Row],[Item_key]],GDList,Table_ExternalData_1[[#Headers],[31]])</f>
        <v>800</v>
      </c>
      <c r="AK418" s="7">
        <f>SUM(Table_ExternalData_1[[#This Row],[1]:[31]])</f>
        <v>6500</v>
      </c>
    </row>
    <row r="419" spans="1:37" ht="36" hidden="1">
      <c r="A419" s="3" t="s">
        <v>1205</v>
      </c>
      <c r="B419" s="3" t="s">
        <v>526</v>
      </c>
      <c r="C419" s="3" t="s">
        <v>1206</v>
      </c>
      <c r="D419" s="3" t="s">
        <v>1207</v>
      </c>
      <c r="E419" s="6" t="s">
        <v>1663</v>
      </c>
      <c r="F419" s="7">
        <f>SUMIFS(GQList,GIList,Table_ExternalData_1[[#This Row],[Item_key]],GDList,Table_ExternalData_1[[#Headers],[1]])</f>
        <v>0</v>
      </c>
      <c r="G419" s="7">
        <f>SUMIFS(GQList,GIList,Table_ExternalData_1[[#This Row],[Item_key]],GDList,Table_ExternalData_1[[#Headers],[2]])</f>
        <v>0</v>
      </c>
      <c r="H419" s="7">
        <f>SUMIFS(GQList,GIList,Table_ExternalData_1[[#This Row],[Item_key]],GDList,Table_ExternalData_1[[#Headers],[3]])</f>
        <v>0</v>
      </c>
      <c r="I419" s="7">
        <f>SUMIFS(GQList,GIList,Table_ExternalData_1[[#This Row],[Item_key]],GDList,Table_ExternalData_1[[#Headers],[4]])</f>
        <v>0</v>
      </c>
      <c r="J419" s="7">
        <f>SUMIFS(GQList,GIList,Table_ExternalData_1[[#This Row],[Item_key]],GDList,Table_ExternalData_1[[#Headers],[5]])</f>
        <v>0</v>
      </c>
      <c r="K419" s="7">
        <f>SUMIFS(GQList,GIList,Table_ExternalData_1[[#This Row],[Item_key]],GDList,Table_ExternalData_1[[#Headers],[6]])</f>
        <v>0</v>
      </c>
      <c r="L419" s="7">
        <f>SUMIFS(GQList,GIList,Table_ExternalData_1[[#This Row],[Item_key]],GDList,Table_ExternalData_1[[#Headers],[7]])</f>
        <v>0</v>
      </c>
      <c r="M419" s="7">
        <f>SUMIFS(GQList,GIList,Table_ExternalData_1[[#This Row],[Item_key]],GDList,Table_ExternalData_1[[#Headers],[8]])</f>
        <v>0</v>
      </c>
      <c r="N419" s="7">
        <f>SUMIFS(GQList,GIList,Table_ExternalData_1[[#This Row],[Item_key]],GDList,Table_ExternalData_1[[#Headers],[9]])</f>
        <v>0</v>
      </c>
      <c r="O419" s="7">
        <f>SUMIFS(GQList,GIList,Table_ExternalData_1[[#This Row],[Item_key]],GDList,Table_ExternalData_1[[#Headers],[10]])</f>
        <v>0</v>
      </c>
      <c r="P419" s="7">
        <f>SUMIFS(GQList,GIList,Table_ExternalData_1[[#This Row],[Item_key]],GDList,Table_ExternalData_1[[#Headers],[11]])</f>
        <v>0</v>
      </c>
      <c r="Q419" s="7">
        <f>SUMIFS(GQList,GIList,Table_ExternalData_1[[#This Row],[Item_key]],GDList,Table_ExternalData_1[[#Headers],[12]])</f>
        <v>0</v>
      </c>
      <c r="R419" s="7">
        <f>SUMIFS(GQList,GIList,Table_ExternalData_1[[#This Row],[Item_key]],GDList,Table_ExternalData_1[[#Headers],[13]])</f>
        <v>0</v>
      </c>
      <c r="S419" s="7">
        <f>SUMIFS(GQList,GIList,Table_ExternalData_1[[#This Row],[Item_key]],GDList,Table_ExternalData_1[[#Headers],[14]])</f>
        <v>0</v>
      </c>
      <c r="T419" s="7">
        <f>SUMIFS(GQList,GIList,Table_ExternalData_1[[#This Row],[Item_key]],GDList,Table_ExternalData_1[[#Headers],[15]])</f>
        <v>0</v>
      </c>
      <c r="U419" s="7">
        <f>SUMIFS(GQList,GIList,Table_ExternalData_1[[#This Row],[Item_key]],GDList,Table_ExternalData_1[[#Headers],[16]])</f>
        <v>0</v>
      </c>
      <c r="V419" s="7">
        <f>SUMIFS(GQList,GIList,Table_ExternalData_1[[#This Row],[Item_key]],GDList,Table_ExternalData_1[[#Headers],[17]])</f>
        <v>0</v>
      </c>
      <c r="W419" s="7">
        <f>SUMIFS(GQList,GIList,Table_ExternalData_1[[#This Row],[Item_key]],GDList,Table_ExternalData_1[[#Headers],[18]])</f>
        <v>0</v>
      </c>
      <c r="X419" s="7">
        <f>SUMIFS(GQList,GIList,Table_ExternalData_1[[#This Row],[Item_key]],GDList,Table_ExternalData_1[[#Headers],[19]])</f>
        <v>0</v>
      </c>
      <c r="Y419" s="7">
        <f>SUMIFS(GQList,GIList,Table_ExternalData_1[[#This Row],[Item_key]],GDList,Table_ExternalData_1[[#Headers],[20]])</f>
        <v>0</v>
      </c>
      <c r="Z419" s="7">
        <f>SUMIFS(GQList,GIList,Table_ExternalData_1[[#This Row],[Item_key]],GDList,Table_ExternalData_1[[#Headers],[21]])</f>
        <v>0</v>
      </c>
      <c r="AA419" s="7">
        <f>SUMIFS(GQList,GIList,Table_ExternalData_1[[#This Row],[Item_key]],GDList,Table_ExternalData_1[[#Headers],[22]])</f>
        <v>0</v>
      </c>
      <c r="AB419" s="7">
        <f>SUMIFS(GQList,GIList,Table_ExternalData_1[[#This Row],[Item_key]],GDList,Table_ExternalData_1[[#Headers],[23]])</f>
        <v>0</v>
      </c>
      <c r="AC419" s="7">
        <f>SUMIFS(GQList,GIList,Table_ExternalData_1[[#This Row],[Item_key]],GDList,Table_ExternalData_1[[#Headers],[24]])</f>
        <v>0</v>
      </c>
      <c r="AD419" s="7">
        <f>SUMIFS(GQList,GIList,Table_ExternalData_1[[#This Row],[Item_key]],GDList,Table_ExternalData_1[[#Headers],[25]])</f>
        <v>5700</v>
      </c>
      <c r="AE419" s="7">
        <f>SUMIFS(GQList,GIList,Table_ExternalData_1[[#This Row],[Item_key]],GDList,Table_ExternalData_1[[#Headers],[26]])</f>
        <v>0</v>
      </c>
      <c r="AF419" s="7">
        <f>SUMIFS(GQList,GIList,Table_ExternalData_1[[#This Row],[Item_key]],GDList,Table_ExternalData_1[[#Headers],[27]])</f>
        <v>0</v>
      </c>
      <c r="AG419" s="7">
        <f>SUMIFS(GQList,GIList,Table_ExternalData_1[[#This Row],[Item_key]],GDList,Table_ExternalData_1[[#Headers],[28]])</f>
        <v>0</v>
      </c>
      <c r="AH419" s="7">
        <f>SUMIFS(GQList,GIList,Table_ExternalData_1[[#This Row],[Item_key]],GDList,Table_ExternalData_1[[#Headers],[29]])</f>
        <v>0</v>
      </c>
      <c r="AI419" s="7">
        <f>SUMIFS(GQList,GIList,Table_ExternalData_1[[#This Row],[Item_key]],GDList,Table_ExternalData_1[[#Headers],[30]])</f>
        <v>0</v>
      </c>
      <c r="AJ419" s="7">
        <f>SUMIFS(GQList,GIList,Table_ExternalData_1[[#This Row],[Item_key]],GDList,Table_ExternalData_1[[#Headers],[31]])</f>
        <v>800</v>
      </c>
      <c r="AK419" s="7">
        <f>SUM(Table_ExternalData_1[[#This Row],[1]:[31]])</f>
        <v>6500</v>
      </c>
    </row>
    <row r="420" spans="1:37" hidden="1">
      <c r="A420" s="3" t="s">
        <v>1208</v>
      </c>
      <c r="B420" s="3" t="s">
        <v>166</v>
      </c>
      <c r="C420" s="3" t="s">
        <v>1209</v>
      </c>
      <c r="D420" s="3" t="s">
        <v>1210</v>
      </c>
      <c r="E420" s="6" t="s">
        <v>1662</v>
      </c>
      <c r="F420" s="7">
        <f>SUMIFS(GQList,GIList,Table_ExternalData_1[[#This Row],[Item_key]],GDList,Table_ExternalData_1[[#Headers],[1]])</f>
        <v>0</v>
      </c>
      <c r="G420" s="7">
        <f>SUMIFS(GQList,GIList,Table_ExternalData_1[[#This Row],[Item_key]],GDList,Table_ExternalData_1[[#Headers],[2]])</f>
        <v>0</v>
      </c>
      <c r="H420" s="7">
        <f>SUMIFS(GQList,GIList,Table_ExternalData_1[[#This Row],[Item_key]],GDList,Table_ExternalData_1[[#Headers],[3]])</f>
        <v>0</v>
      </c>
      <c r="I420" s="7">
        <f>SUMIFS(GQList,GIList,Table_ExternalData_1[[#This Row],[Item_key]],GDList,Table_ExternalData_1[[#Headers],[4]])</f>
        <v>0</v>
      </c>
      <c r="J420" s="7">
        <f>SUMIFS(GQList,GIList,Table_ExternalData_1[[#This Row],[Item_key]],GDList,Table_ExternalData_1[[#Headers],[5]])</f>
        <v>525</v>
      </c>
      <c r="K420" s="7">
        <f>SUMIFS(GQList,GIList,Table_ExternalData_1[[#This Row],[Item_key]],GDList,Table_ExternalData_1[[#Headers],[6]])</f>
        <v>0</v>
      </c>
      <c r="L420" s="7">
        <f>SUMIFS(GQList,GIList,Table_ExternalData_1[[#This Row],[Item_key]],GDList,Table_ExternalData_1[[#Headers],[7]])</f>
        <v>0</v>
      </c>
      <c r="M420" s="7">
        <f>SUMIFS(GQList,GIList,Table_ExternalData_1[[#This Row],[Item_key]],GDList,Table_ExternalData_1[[#Headers],[8]])</f>
        <v>0</v>
      </c>
      <c r="N420" s="7">
        <f>SUMIFS(GQList,GIList,Table_ExternalData_1[[#This Row],[Item_key]],GDList,Table_ExternalData_1[[#Headers],[9]])</f>
        <v>0</v>
      </c>
      <c r="O420" s="7">
        <f>SUMIFS(GQList,GIList,Table_ExternalData_1[[#This Row],[Item_key]],GDList,Table_ExternalData_1[[#Headers],[10]])</f>
        <v>0</v>
      </c>
      <c r="P420" s="7">
        <f>SUMIFS(GQList,GIList,Table_ExternalData_1[[#This Row],[Item_key]],GDList,Table_ExternalData_1[[#Headers],[11]])</f>
        <v>0</v>
      </c>
      <c r="Q420" s="7">
        <f>SUMIFS(GQList,GIList,Table_ExternalData_1[[#This Row],[Item_key]],GDList,Table_ExternalData_1[[#Headers],[12]])</f>
        <v>0</v>
      </c>
      <c r="R420" s="7">
        <f>SUMIFS(GQList,GIList,Table_ExternalData_1[[#This Row],[Item_key]],GDList,Table_ExternalData_1[[#Headers],[13]])</f>
        <v>0</v>
      </c>
      <c r="S420" s="7">
        <f>SUMIFS(GQList,GIList,Table_ExternalData_1[[#This Row],[Item_key]],GDList,Table_ExternalData_1[[#Headers],[14]])</f>
        <v>0</v>
      </c>
      <c r="T420" s="7">
        <f>SUMIFS(GQList,GIList,Table_ExternalData_1[[#This Row],[Item_key]],GDList,Table_ExternalData_1[[#Headers],[15]])</f>
        <v>0</v>
      </c>
      <c r="U420" s="7">
        <f>SUMIFS(GQList,GIList,Table_ExternalData_1[[#This Row],[Item_key]],GDList,Table_ExternalData_1[[#Headers],[16]])</f>
        <v>0</v>
      </c>
      <c r="V420" s="7">
        <f>SUMIFS(GQList,GIList,Table_ExternalData_1[[#This Row],[Item_key]],GDList,Table_ExternalData_1[[#Headers],[17]])</f>
        <v>0</v>
      </c>
      <c r="W420" s="7">
        <f>SUMIFS(GQList,GIList,Table_ExternalData_1[[#This Row],[Item_key]],GDList,Table_ExternalData_1[[#Headers],[18]])</f>
        <v>0</v>
      </c>
      <c r="X420" s="7">
        <f>SUMIFS(GQList,GIList,Table_ExternalData_1[[#This Row],[Item_key]],GDList,Table_ExternalData_1[[#Headers],[19]])</f>
        <v>0</v>
      </c>
      <c r="Y420" s="7">
        <f>SUMIFS(GQList,GIList,Table_ExternalData_1[[#This Row],[Item_key]],GDList,Table_ExternalData_1[[#Headers],[20]])</f>
        <v>0</v>
      </c>
      <c r="Z420" s="7">
        <f>SUMIFS(GQList,GIList,Table_ExternalData_1[[#This Row],[Item_key]],GDList,Table_ExternalData_1[[#Headers],[21]])</f>
        <v>0</v>
      </c>
      <c r="AA420" s="7">
        <f>SUMIFS(GQList,GIList,Table_ExternalData_1[[#This Row],[Item_key]],GDList,Table_ExternalData_1[[#Headers],[22]])</f>
        <v>0</v>
      </c>
      <c r="AB420" s="7">
        <f>SUMIFS(GQList,GIList,Table_ExternalData_1[[#This Row],[Item_key]],GDList,Table_ExternalData_1[[#Headers],[23]])</f>
        <v>0</v>
      </c>
      <c r="AC420" s="7">
        <f>SUMIFS(GQList,GIList,Table_ExternalData_1[[#This Row],[Item_key]],GDList,Table_ExternalData_1[[#Headers],[24]])</f>
        <v>0</v>
      </c>
      <c r="AD420" s="7">
        <f>SUMIFS(GQList,GIList,Table_ExternalData_1[[#This Row],[Item_key]],GDList,Table_ExternalData_1[[#Headers],[25]])</f>
        <v>0</v>
      </c>
      <c r="AE420" s="7">
        <f>SUMIFS(GQList,GIList,Table_ExternalData_1[[#This Row],[Item_key]],GDList,Table_ExternalData_1[[#Headers],[26]])</f>
        <v>0</v>
      </c>
      <c r="AF420" s="7">
        <f>SUMIFS(GQList,GIList,Table_ExternalData_1[[#This Row],[Item_key]],GDList,Table_ExternalData_1[[#Headers],[27]])</f>
        <v>0</v>
      </c>
      <c r="AG420" s="7">
        <f>SUMIFS(GQList,GIList,Table_ExternalData_1[[#This Row],[Item_key]],GDList,Table_ExternalData_1[[#Headers],[28]])</f>
        <v>0</v>
      </c>
      <c r="AH420" s="7">
        <f>SUMIFS(GQList,GIList,Table_ExternalData_1[[#This Row],[Item_key]],GDList,Table_ExternalData_1[[#Headers],[29]])</f>
        <v>0</v>
      </c>
      <c r="AI420" s="7">
        <f>SUMIFS(GQList,GIList,Table_ExternalData_1[[#This Row],[Item_key]],GDList,Table_ExternalData_1[[#Headers],[30]])</f>
        <v>0</v>
      </c>
      <c r="AJ420" s="7">
        <f>SUMIFS(GQList,GIList,Table_ExternalData_1[[#This Row],[Item_key]],GDList,Table_ExternalData_1[[#Headers],[31]])</f>
        <v>725</v>
      </c>
      <c r="AK420" s="7">
        <f>SUM(Table_ExternalData_1[[#This Row],[1]:[31]])</f>
        <v>1250</v>
      </c>
    </row>
    <row r="421" spans="1:37" hidden="1">
      <c r="A421" s="3" t="s">
        <v>1208</v>
      </c>
      <c r="B421" s="3" t="s">
        <v>166</v>
      </c>
      <c r="C421" s="3" t="s">
        <v>1209</v>
      </c>
      <c r="D421" s="3" t="s">
        <v>1210</v>
      </c>
      <c r="E421" s="6" t="s">
        <v>1663</v>
      </c>
      <c r="F421" s="7">
        <f>SUMIFS(GQList,GIList,Table_ExternalData_1[[#This Row],[Item_key]],GDList,Table_ExternalData_1[[#Headers],[1]])</f>
        <v>0</v>
      </c>
      <c r="G421" s="7">
        <f>SUMIFS(GQList,GIList,Table_ExternalData_1[[#This Row],[Item_key]],GDList,Table_ExternalData_1[[#Headers],[2]])</f>
        <v>0</v>
      </c>
      <c r="H421" s="7">
        <f>SUMIFS(GQList,GIList,Table_ExternalData_1[[#This Row],[Item_key]],GDList,Table_ExternalData_1[[#Headers],[3]])</f>
        <v>0</v>
      </c>
      <c r="I421" s="7">
        <f>SUMIFS(GQList,GIList,Table_ExternalData_1[[#This Row],[Item_key]],GDList,Table_ExternalData_1[[#Headers],[4]])</f>
        <v>0</v>
      </c>
      <c r="J421" s="7">
        <f>SUMIFS(GQList,GIList,Table_ExternalData_1[[#This Row],[Item_key]],GDList,Table_ExternalData_1[[#Headers],[5]])</f>
        <v>525</v>
      </c>
      <c r="K421" s="7">
        <f>SUMIFS(GQList,GIList,Table_ExternalData_1[[#This Row],[Item_key]],GDList,Table_ExternalData_1[[#Headers],[6]])</f>
        <v>0</v>
      </c>
      <c r="L421" s="7">
        <f>SUMIFS(GQList,GIList,Table_ExternalData_1[[#This Row],[Item_key]],GDList,Table_ExternalData_1[[#Headers],[7]])</f>
        <v>0</v>
      </c>
      <c r="M421" s="7">
        <f>SUMIFS(GQList,GIList,Table_ExternalData_1[[#This Row],[Item_key]],GDList,Table_ExternalData_1[[#Headers],[8]])</f>
        <v>0</v>
      </c>
      <c r="N421" s="7">
        <f>SUMIFS(GQList,GIList,Table_ExternalData_1[[#This Row],[Item_key]],GDList,Table_ExternalData_1[[#Headers],[9]])</f>
        <v>0</v>
      </c>
      <c r="O421" s="7">
        <f>SUMIFS(GQList,GIList,Table_ExternalData_1[[#This Row],[Item_key]],GDList,Table_ExternalData_1[[#Headers],[10]])</f>
        <v>0</v>
      </c>
      <c r="P421" s="7">
        <f>SUMIFS(GQList,GIList,Table_ExternalData_1[[#This Row],[Item_key]],GDList,Table_ExternalData_1[[#Headers],[11]])</f>
        <v>0</v>
      </c>
      <c r="Q421" s="7">
        <f>SUMIFS(GQList,GIList,Table_ExternalData_1[[#This Row],[Item_key]],GDList,Table_ExternalData_1[[#Headers],[12]])</f>
        <v>0</v>
      </c>
      <c r="R421" s="7">
        <f>SUMIFS(GQList,GIList,Table_ExternalData_1[[#This Row],[Item_key]],GDList,Table_ExternalData_1[[#Headers],[13]])</f>
        <v>0</v>
      </c>
      <c r="S421" s="7">
        <f>SUMIFS(GQList,GIList,Table_ExternalData_1[[#This Row],[Item_key]],GDList,Table_ExternalData_1[[#Headers],[14]])</f>
        <v>0</v>
      </c>
      <c r="T421" s="7">
        <f>SUMIFS(GQList,GIList,Table_ExternalData_1[[#This Row],[Item_key]],GDList,Table_ExternalData_1[[#Headers],[15]])</f>
        <v>0</v>
      </c>
      <c r="U421" s="7">
        <f>SUMIFS(GQList,GIList,Table_ExternalData_1[[#This Row],[Item_key]],GDList,Table_ExternalData_1[[#Headers],[16]])</f>
        <v>0</v>
      </c>
      <c r="V421" s="7">
        <f>SUMIFS(GQList,GIList,Table_ExternalData_1[[#This Row],[Item_key]],GDList,Table_ExternalData_1[[#Headers],[17]])</f>
        <v>0</v>
      </c>
      <c r="W421" s="7">
        <f>SUMIFS(GQList,GIList,Table_ExternalData_1[[#This Row],[Item_key]],GDList,Table_ExternalData_1[[#Headers],[18]])</f>
        <v>0</v>
      </c>
      <c r="X421" s="7">
        <f>SUMIFS(GQList,GIList,Table_ExternalData_1[[#This Row],[Item_key]],GDList,Table_ExternalData_1[[#Headers],[19]])</f>
        <v>0</v>
      </c>
      <c r="Y421" s="7">
        <f>SUMIFS(GQList,GIList,Table_ExternalData_1[[#This Row],[Item_key]],GDList,Table_ExternalData_1[[#Headers],[20]])</f>
        <v>0</v>
      </c>
      <c r="Z421" s="7">
        <f>SUMIFS(GQList,GIList,Table_ExternalData_1[[#This Row],[Item_key]],GDList,Table_ExternalData_1[[#Headers],[21]])</f>
        <v>0</v>
      </c>
      <c r="AA421" s="7">
        <f>SUMIFS(GQList,GIList,Table_ExternalData_1[[#This Row],[Item_key]],GDList,Table_ExternalData_1[[#Headers],[22]])</f>
        <v>0</v>
      </c>
      <c r="AB421" s="7">
        <f>SUMIFS(GQList,GIList,Table_ExternalData_1[[#This Row],[Item_key]],GDList,Table_ExternalData_1[[#Headers],[23]])</f>
        <v>0</v>
      </c>
      <c r="AC421" s="7">
        <f>SUMIFS(GQList,GIList,Table_ExternalData_1[[#This Row],[Item_key]],GDList,Table_ExternalData_1[[#Headers],[24]])</f>
        <v>0</v>
      </c>
      <c r="AD421" s="7">
        <f>SUMIFS(GQList,GIList,Table_ExternalData_1[[#This Row],[Item_key]],GDList,Table_ExternalData_1[[#Headers],[25]])</f>
        <v>0</v>
      </c>
      <c r="AE421" s="7">
        <f>SUMIFS(GQList,GIList,Table_ExternalData_1[[#This Row],[Item_key]],GDList,Table_ExternalData_1[[#Headers],[26]])</f>
        <v>0</v>
      </c>
      <c r="AF421" s="7">
        <f>SUMIFS(GQList,GIList,Table_ExternalData_1[[#This Row],[Item_key]],GDList,Table_ExternalData_1[[#Headers],[27]])</f>
        <v>0</v>
      </c>
      <c r="AG421" s="7">
        <f>SUMIFS(GQList,GIList,Table_ExternalData_1[[#This Row],[Item_key]],GDList,Table_ExternalData_1[[#Headers],[28]])</f>
        <v>0</v>
      </c>
      <c r="AH421" s="7">
        <f>SUMIFS(GQList,GIList,Table_ExternalData_1[[#This Row],[Item_key]],GDList,Table_ExternalData_1[[#Headers],[29]])</f>
        <v>0</v>
      </c>
      <c r="AI421" s="7">
        <f>SUMIFS(GQList,GIList,Table_ExternalData_1[[#This Row],[Item_key]],GDList,Table_ExternalData_1[[#Headers],[30]])</f>
        <v>0</v>
      </c>
      <c r="AJ421" s="7">
        <f>SUMIFS(GQList,GIList,Table_ExternalData_1[[#This Row],[Item_key]],GDList,Table_ExternalData_1[[#Headers],[31]])</f>
        <v>725</v>
      </c>
      <c r="AK421" s="7">
        <f>SUM(Table_ExternalData_1[[#This Row],[1]:[31]])</f>
        <v>1250</v>
      </c>
    </row>
    <row r="422" spans="1:37" ht="24" hidden="1">
      <c r="A422" s="3" t="s">
        <v>1700</v>
      </c>
      <c r="B422" s="3" t="s">
        <v>80</v>
      </c>
      <c r="C422" s="3" t="s">
        <v>1211</v>
      </c>
      <c r="D422" s="3" t="s">
        <v>1212</v>
      </c>
      <c r="E422" s="6" t="s">
        <v>1662</v>
      </c>
      <c r="F422" s="7">
        <f>SUMIFS(GQList,GIList,Table_ExternalData_1[[#This Row],[Item_key]],GDList,Table_ExternalData_1[[#Headers],[1]])</f>
        <v>0</v>
      </c>
      <c r="G422" s="7">
        <f>SUMIFS(GQList,GIList,Table_ExternalData_1[[#This Row],[Item_key]],GDList,Table_ExternalData_1[[#Headers],[2]])</f>
        <v>0</v>
      </c>
      <c r="H422" s="7">
        <f>SUMIFS(GQList,GIList,Table_ExternalData_1[[#This Row],[Item_key]],GDList,Table_ExternalData_1[[#Headers],[3]])</f>
        <v>500</v>
      </c>
      <c r="I422" s="7">
        <f>SUMIFS(GQList,GIList,Table_ExternalData_1[[#This Row],[Item_key]],GDList,Table_ExternalData_1[[#Headers],[4]])</f>
        <v>300</v>
      </c>
      <c r="J422" s="7">
        <f>SUMIFS(GQList,GIList,Table_ExternalData_1[[#This Row],[Item_key]],GDList,Table_ExternalData_1[[#Headers],[5]])</f>
        <v>0</v>
      </c>
      <c r="K422" s="7">
        <f>SUMIFS(GQList,GIList,Table_ExternalData_1[[#This Row],[Item_key]],GDList,Table_ExternalData_1[[#Headers],[6]])</f>
        <v>0</v>
      </c>
      <c r="L422" s="7">
        <f>SUMIFS(GQList,GIList,Table_ExternalData_1[[#This Row],[Item_key]],GDList,Table_ExternalData_1[[#Headers],[7]])</f>
        <v>0</v>
      </c>
      <c r="M422" s="7">
        <f>SUMIFS(GQList,GIList,Table_ExternalData_1[[#This Row],[Item_key]],GDList,Table_ExternalData_1[[#Headers],[8]])</f>
        <v>0</v>
      </c>
      <c r="N422" s="7">
        <f>SUMIFS(GQList,GIList,Table_ExternalData_1[[#This Row],[Item_key]],GDList,Table_ExternalData_1[[#Headers],[9]])</f>
        <v>0</v>
      </c>
      <c r="O422" s="7">
        <f>SUMIFS(GQList,GIList,Table_ExternalData_1[[#This Row],[Item_key]],GDList,Table_ExternalData_1[[#Headers],[10]])</f>
        <v>0</v>
      </c>
      <c r="P422" s="7">
        <f>SUMIFS(GQList,GIList,Table_ExternalData_1[[#This Row],[Item_key]],GDList,Table_ExternalData_1[[#Headers],[11]])</f>
        <v>225</v>
      </c>
      <c r="Q422" s="7">
        <f>SUMIFS(GQList,GIList,Table_ExternalData_1[[#This Row],[Item_key]],GDList,Table_ExternalData_1[[#Headers],[12]])</f>
        <v>0</v>
      </c>
      <c r="R422" s="7">
        <f>SUMIFS(GQList,GIList,Table_ExternalData_1[[#This Row],[Item_key]],GDList,Table_ExternalData_1[[#Headers],[13]])</f>
        <v>0</v>
      </c>
      <c r="S422" s="7">
        <f>SUMIFS(GQList,GIList,Table_ExternalData_1[[#This Row],[Item_key]],GDList,Table_ExternalData_1[[#Headers],[14]])</f>
        <v>450</v>
      </c>
      <c r="T422" s="7">
        <f>SUMIFS(GQList,GIList,Table_ExternalData_1[[#This Row],[Item_key]],GDList,Table_ExternalData_1[[#Headers],[15]])</f>
        <v>0</v>
      </c>
      <c r="U422" s="7">
        <f>SUMIFS(GQList,GIList,Table_ExternalData_1[[#This Row],[Item_key]],GDList,Table_ExternalData_1[[#Headers],[16]])</f>
        <v>500</v>
      </c>
      <c r="V422" s="7">
        <f>SUMIFS(GQList,GIList,Table_ExternalData_1[[#This Row],[Item_key]],GDList,Table_ExternalData_1[[#Headers],[17]])</f>
        <v>0</v>
      </c>
      <c r="W422" s="7">
        <f>SUMIFS(GQList,GIList,Table_ExternalData_1[[#This Row],[Item_key]],GDList,Table_ExternalData_1[[#Headers],[18]])</f>
        <v>-100</v>
      </c>
      <c r="X422" s="7">
        <f>SUMIFS(GQList,GIList,Table_ExternalData_1[[#This Row],[Item_key]],GDList,Table_ExternalData_1[[#Headers],[19]])</f>
        <v>700</v>
      </c>
      <c r="Y422" s="7">
        <f>SUMIFS(GQList,GIList,Table_ExternalData_1[[#This Row],[Item_key]],GDList,Table_ExternalData_1[[#Headers],[20]])</f>
        <v>0</v>
      </c>
      <c r="Z422" s="7">
        <f>SUMIFS(GQList,GIList,Table_ExternalData_1[[#This Row],[Item_key]],GDList,Table_ExternalData_1[[#Headers],[21]])</f>
        <v>150</v>
      </c>
      <c r="AA422" s="7">
        <f>SUMIFS(GQList,GIList,Table_ExternalData_1[[#This Row],[Item_key]],GDList,Table_ExternalData_1[[#Headers],[22]])</f>
        <v>300</v>
      </c>
      <c r="AB422" s="7">
        <f>SUMIFS(GQList,GIList,Table_ExternalData_1[[#This Row],[Item_key]],GDList,Table_ExternalData_1[[#Headers],[23]])</f>
        <v>0</v>
      </c>
      <c r="AC422" s="7">
        <f>SUMIFS(GQList,GIList,Table_ExternalData_1[[#This Row],[Item_key]],GDList,Table_ExternalData_1[[#Headers],[24]])</f>
        <v>0</v>
      </c>
      <c r="AD422" s="7">
        <f>SUMIFS(GQList,GIList,Table_ExternalData_1[[#This Row],[Item_key]],GDList,Table_ExternalData_1[[#Headers],[25]])</f>
        <v>500</v>
      </c>
      <c r="AE422" s="7">
        <f>SUMIFS(GQList,GIList,Table_ExternalData_1[[#This Row],[Item_key]],GDList,Table_ExternalData_1[[#Headers],[26]])</f>
        <v>300</v>
      </c>
      <c r="AF422" s="7">
        <f>SUMIFS(GQList,GIList,Table_ExternalData_1[[#This Row],[Item_key]],GDList,Table_ExternalData_1[[#Headers],[27]])</f>
        <v>200</v>
      </c>
      <c r="AG422" s="7">
        <f>SUMIFS(GQList,GIList,Table_ExternalData_1[[#This Row],[Item_key]],GDList,Table_ExternalData_1[[#Headers],[28]])</f>
        <v>225</v>
      </c>
      <c r="AH422" s="7">
        <f>SUMIFS(GQList,GIList,Table_ExternalData_1[[#This Row],[Item_key]],GDList,Table_ExternalData_1[[#Headers],[29]])</f>
        <v>0</v>
      </c>
      <c r="AI422" s="7">
        <f>SUMIFS(GQList,GIList,Table_ExternalData_1[[#This Row],[Item_key]],GDList,Table_ExternalData_1[[#Headers],[30]])</f>
        <v>0</v>
      </c>
      <c r="AJ422" s="7">
        <f>SUMIFS(GQList,GIList,Table_ExternalData_1[[#This Row],[Item_key]],GDList,Table_ExternalData_1[[#Headers],[31]])</f>
        <v>1150</v>
      </c>
      <c r="AK422" s="7">
        <f>SUM(Table_ExternalData_1[[#This Row],[1]:[31]])</f>
        <v>5400</v>
      </c>
    </row>
    <row r="423" spans="1:37" ht="24" hidden="1">
      <c r="A423" s="3" t="s">
        <v>1700</v>
      </c>
      <c r="B423" s="3" t="s">
        <v>80</v>
      </c>
      <c r="C423" s="3" t="s">
        <v>1211</v>
      </c>
      <c r="D423" s="3" t="s">
        <v>1212</v>
      </c>
      <c r="E423" s="6" t="s">
        <v>1663</v>
      </c>
      <c r="F423" s="7">
        <f>SUMIFS(GQList,GIList,Table_ExternalData_1[[#This Row],[Item_key]],GDList,Table_ExternalData_1[[#Headers],[1]])</f>
        <v>0</v>
      </c>
      <c r="G423" s="7">
        <f>SUMIFS(GQList,GIList,Table_ExternalData_1[[#This Row],[Item_key]],GDList,Table_ExternalData_1[[#Headers],[2]])</f>
        <v>0</v>
      </c>
      <c r="H423" s="7">
        <f>SUMIFS(GQList,GIList,Table_ExternalData_1[[#This Row],[Item_key]],GDList,Table_ExternalData_1[[#Headers],[3]])</f>
        <v>500</v>
      </c>
      <c r="I423" s="7">
        <f>SUMIFS(GQList,GIList,Table_ExternalData_1[[#This Row],[Item_key]],GDList,Table_ExternalData_1[[#Headers],[4]])</f>
        <v>300</v>
      </c>
      <c r="J423" s="7">
        <f>SUMIFS(GQList,GIList,Table_ExternalData_1[[#This Row],[Item_key]],GDList,Table_ExternalData_1[[#Headers],[5]])</f>
        <v>0</v>
      </c>
      <c r="K423" s="7">
        <f>SUMIFS(GQList,GIList,Table_ExternalData_1[[#This Row],[Item_key]],GDList,Table_ExternalData_1[[#Headers],[6]])</f>
        <v>0</v>
      </c>
      <c r="L423" s="7">
        <f>SUMIFS(GQList,GIList,Table_ExternalData_1[[#This Row],[Item_key]],GDList,Table_ExternalData_1[[#Headers],[7]])</f>
        <v>0</v>
      </c>
      <c r="M423" s="7">
        <f>SUMIFS(GQList,GIList,Table_ExternalData_1[[#This Row],[Item_key]],GDList,Table_ExternalData_1[[#Headers],[8]])</f>
        <v>0</v>
      </c>
      <c r="N423" s="7">
        <f>SUMIFS(GQList,GIList,Table_ExternalData_1[[#This Row],[Item_key]],GDList,Table_ExternalData_1[[#Headers],[9]])</f>
        <v>0</v>
      </c>
      <c r="O423" s="7">
        <f>SUMIFS(GQList,GIList,Table_ExternalData_1[[#This Row],[Item_key]],GDList,Table_ExternalData_1[[#Headers],[10]])</f>
        <v>0</v>
      </c>
      <c r="P423" s="7">
        <f>SUMIFS(GQList,GIList,Table_ExternalData_1[[#This Row],[Item_key]],GDList,Table_ExternalData_1[[#Headers],[11]])</f>
        <v>225</v>
      </c>
      <c r="Q423" s="7">
        <f>SUMIFS(GQList,GIList,Table_ExternalData_1[[#This Row],[Item_key]],GDList,Table_ExternalData_1[[#Headers],[12]])</f>
        <v>0</v>
      </c>
      <c r="R423" s="7">
        <f>SUMIFS(GQList,GIList,Table_ExternalData_1[[#This Row],[Item_key]],GDList,Table_ExternalData_1[[#Headers],[13]])</f>
        <v>0</v>
      </c>
      <c r="S423" s="7">
        <f>SUMIFS(GQList,GIList,Table_ExternalData_1[[#This Row],[Item_key]],GDList,Table_ExternalData_1[[#Headers],[14]])</f>
        <v>450</v>
      </c>
      <c r="T423" s="7">
        <f>SUMIFS(GQList,GIList,Table_ExternalData_1[[#This Row],[Item_key]],GDList,Table_ExternalData_1[[#Headers],[15]])</f>
        <v>0</v>
      </c>
      <c r="U423" s="7">
        <f>SUMIFS(GQList,GIList,Table_ExternalData_1[[#This Row],[Item_key]],GDList,Table_ExternalData_1[[#Headers],[16]])</f>
        <v>500</v>
      </c>
      <c r="V423" s="7">
        <f>SUMIFS(GQList,GIList,Table_ExternalData_1[[#This Row],[Item_key]],GDList,Table_ExternalData_1[[#Headers],[17]])</f>
        <v>0</v>
      </c>
      <c r="W423" s="7">
        <f>SUMIFS(GQList,GIList,Table_ExternalData_1[[#This Row],[Item_key]],GDList,Table_ExternalData_1[[#Headers],[18]])</f>
        <v>-100</v>
      </c>
      <c r="X423" s="7">
        <f>SUMIFS(GQList,GIList,Table_ExternalData_1[[#This Row],[Item_key]],GDList,Table_ExternalData_1[[#Headers],[19]])</f>
        <v>700</v>
      </c>
      <c r="Y423" s="7">
        <f>SUMIFS(GQList,GIList,Table_ExternalData_1[[#This Row],[Item_key]],GDList,Table_ExternalData_1[[#Headers],[20]])</f>
        <v>0</v>
      </c>
      <c r="Z423" s="7">
        <f>SUMIFS(GQList,GIList,Table_ExternalData_1[[#This Row],[Item_key]],GDList,Table_ExternalData_1[[#Headers],[21]])</f>
        <v>150</v>
      </c>
      <c r="AA423" s="7">
        <f>SUMIFS(GQList,GIList,Table_ExternalData_1[[#This Row],[Item_key]],GDList,Table_ExternalData_1[[#Headers],[22]])</f>
        <v>300</v>
      </c>
      <c r="AB423" s="7">
        <f>SUMIFS(GQList,GIList,Table_ExternalData_1[[#This Row],[Item_key]],GDList,Table_ExternalData_1[[#Headers],[23]])</f>
        <v>0</v>
      </c>
      <c r="AC423" s="7">
        <f>SUMIFS(GQList,GIList,Table_ExternalData_1[[#This Row],[Item_key]],GDList,Table_ExternalData_1[[#Headers],[24]])</f>
        <v>0</v>
      </c>
      <c r="AD423" s="7">
        <f>SUMIFS(GQList,GIList,Table_ExternalData_1[[#This Row],[Item_key]],GDList,Table_ExternalData_1[[#Headers],[25]])</f>
        <v>500</v>
      </c>
      <c r="AE423" s="7">
        <f>SUMIFS(GQList,GIList,Table_ExternalData_1[[#This Row],[Item_key]],GDList,Table_ExternalData_1[[#Headers],[26]])</f>
        <v>300</v>
      </c>
      <c r="AF423" s="7">
        <f>SUMIFS(GQList,GIList,Table_ExternalData_1[[#This Row],[Item_key]],GDList,Table_ExternalData_1[[#Headers],[27]])</f>
        <v>200</v>
      </c>
      <c r="AG423" s="7">
        <f>SUMIFS(GQList,GIList,Table_ExternalData_1[[#This Row],[Item_key]],GDList,Table_ExternalData_1[[#Headers],[28]])</f>
        <v>225</v>
      </c>
      <c r="AH423" s="7">
        <f>SUMIFS(GQList,GIList,Table_ExternalData_1[[#This Row],[Item_key]],GDList,Table_ExternalData_1[[#Headers],[29]])</f>
        <v>0</v>
      </c>
      <c r="AI423" s="7">
        <f>SUMIFS(GQList,GIList,Table_ExternalData_1[[#This Row],[Item_key]],GDList,Table_ExternalData_1[[#Headers],[30]])</f>
        <v>0</v>
      </c>
      <c r="AJ423" s="7">
        <f>SUMIFS(GQList,GIList,Table_ExternalData_1[[#This Row],[Item_key]],GDList,Table_ExternalData_1[[#Headers],[31]])</f>
        <v>1150</v>
      </c>
      <c r="AK423" s="7">
        <f>SUM(Table_ExternalData_1[[#This Row],[1]:[31]])</f>
        <v>5400</v>
      </c>
    </row>
    <row r="424" spans="1:37" hidden="1">
      <c r="A424" s="3" t="s">
        <v>1213</v>
      </c>
      <c r="B424" s="3" t="s">
        <v>370</v>
      </c>
      <c r="C424" s="3" t="s">
        <v>1214</v>
      </c>
      <c r="D424" s="3" t="s">
        <v>1215</v>
      </c>
      <c r="E424" s="6" t="s">
        <v>1662</v>
      </c>
      <c r="F424" s="7">
        <f>SUMIFS(GQList,GIList,Table_ExternalData_1[[#This Row],[Item_key]],GDList,Table_ExternalData_1[[#Headers],[1]])</f>
        <v>0</v>
      </c>
      <c r="G424" s="7">
        <f>SUMIFS(GQList,GIList,Table_ExternalData_1[[#This Row],[Item_key]],GDList,Table_ExternalData_1[[#Headers],[2]])</f>
        <v>0</v>
      </c>
      <c r="H424" s="7">
        <f>SUMIFS(GQList,GIList,Table_ExternalData_1[[#This Row],[Item_key]],GDList,Table_ExternalData_1[[#Headers],[3]])</f>
        <v>0</v>
      </c>
      <c r="I424" s="7">
        <f>SUMIFS(GQList,GIList,Table_ExternalData_1[[#This Row],[Item_key]],GDList,Table_ExternalData_1[[#Headers],[4]])</f>
        <v>0</v>
      </c>
      <c r="J424" s="7">
        <f>SUMIFS(GQList,GIList,Table_ExternalData_1[[#This Row],[Item_key]],GDList,Table_ExternalData_1[[#Headers],[5]])</f>
        <v>0</v>
      </c>
      <c r="K424" s="7">
        <f>SUMIFS(GQList,GIList,Table_ExternalData_1[[#This Row],[Item_key]],GDList,Table_ExternalData_1[[#Headers],[6]])</f>
        <v>0</v>
      </c>
      <c r="L424" s="7">
        <f>SUMIFS(GQList,GIList,Table_ExternalData_1[[#This Row],[Item_key]],GDList,Table_ExternalData_1[[#Headers],[7]])</f>
        <v>0</v>
      </c>
      <c r="M424" s="7">
        <f>SUMIFS(GQList,GIList,Table_ExternalData_1[[#This Row],[Item_key]],GDList,Table_ExternalData_1[[#Headers],[8]])</f>
        <v>0</v>
      </c>
      <c r="N424" s="7">
        <f>SUMIFS(GQList,GIList,Table_ExternalData_1[[#This Row],[Item_key]],GDList,Table_ExternalData_1[[#Headers],[9]])</f>
        <v>0</v>
      </c>
      <c r="O424" s="7">
        <f>SUMIFS(GQList,GIList,Table_ExternalData_1[[#This Row],[Item_key]],GDList,Table_ExternalData_1[[#Headers],[10]])</f>
        <v>0</v>
      </c>
      <c r="P424" s="7">
        <f>SUMIFS(GQList,GIList,Table_ExternalData_1[[#This Row],[Item_key]],GDList,Table_ExternalData_1[[#Headers],[11]])</f>
        <v>0</v>
      </c>
      <c r="Q424" s="7">
        <f>SUMIFS(GQList,GIList,Table_ExternalData_1[[#This Row],[Item_key]],GDList,Table_ExternalData_1[[#Headers],[12]])</f>
        <v>0</v>
      </c>
      <c r="R424" s="7">
        <f>SUMIFS(GQList,GIList,Table_ExternalData_1[[#This Row],[Item_key]],GDList,Table_ExternalData_1[[#Headers],[13]])</f>
        <v>0</v>
      </c>
      <c r="S424" s="7">
        <f>SUMIFS(GQList,GIList,Table_ExternalData_1[[#This Row],[Item_key]],GDList,Table_ExternalData_1[[#Headers],[14]])</f>
        <v>0</v>
      </c>
      <c r="T424" s="7">
        <f>SUMIFS(GQList,GIList,Table_ExternalData_1[[#This Row],[Item_key]],GDList,Table_ExternalData_1[[#Headers],[15]])</f>
        <v>0</v>
      </c>
      <c r="U424" s="7">
        <f>SUMIFS(GQList,GIList,Table_ExternalData_1[[#This Row],[Item_key]],GDList,Table_ExternalData_1[[#Headers],[16]])</f>
        <v>230</v>
      </c>
      <c r="V424" s="7">
        <f>SUMIFS(GQList,GIList,Table_ExternalData_1[[#This Row],[Item_key]],GDList,Table_ExternalData_1[[#Headers],[17]])</f>
        <v>0</v>
      </c>
      <c r="W424" s="7">
        <f>SUMIFS(GQList,GIList,Table_ExternalData_1[[#This Row],[Item_key]],GDList,Table_ExternalData_1[[#Headers],[18]])</f>
        <v>0</v>
      </c>
      <c r="X424" s="7">
        <f>SUMIFS(GQList,GIList,Table_ExternalData_1[[#This Row],[Item_key]],GDList,Table_ExternalData_1[[#Headers],[19]])</f>
        <v>0</v>
      </c>
      <c r="Y424" s="7">
        <f>SUMIFS(GQList,GIList,Table_ExternalData_1[[#This Row],[Item_key]],GDList,Table_ExternalData_1[[#Headers],[20]])</f>
        <v>0</v>
      </c>
      <c r="Z424" s="7">
        <f>SUMIFS(GQList,GIList,Table_ExternalData_1[[#This Row],[Item_key]],GDList,Table_ExternalData_1[[#Headers],[21]])</f>
        <v>0</v>
      </c>
      <c r="AA424" s="7">
        <f>SUMIFS(GQList,GIList,Table_ExternalData_1[[#This Row],[Item_key]],GDList,Table_ExternalData_1[[#Headers],[22]])</f>
        <v>0</v>
      </c>
      <c r="AB424" s="7">
        <f>SUMIFS(GQList,GIList,Table_ExternalData_1[[#This Row],[Item_key]],GDList,Table_ExternalData_1[[#Headers],[23]])</f>
        <v>0</v>
      </c>
      <c r="AC424" s="7">
        <f>SUMIFS(GQList,GIList,Table_ExternalData_1[[#This Row],[Item_key]],GDList,Table_ExternalData_1[[#Headers],[24]])</f>
        <v>0</v>
      </c>
      <c r="AD424" s="7">
        <f>SUMIFS(GQList,GIList,Table_ExternalData_1[[#This Row],[Item_key]],GDList,Table_ExternalData_1[[#Headers],[25]])</f>
        <v>0</v>
      </c>
      <c r="AE424" s="7">
        <f>SUMIFS(GQList,GIList,Table_ExternalData_1[[#This Row],[Item_key]],GDList,Table_ExternalData_1[[#Headers],[26]])</f>
        <v>0</v>
      </c>
      <c r="AF424" s="7">
        <f>SUMIFS(GQList,GIList,Table_ExternalData_1[[#This Row],[Item_key]],GDList,Table_ExternalData_1[[#Headers],[27]])</f>
        <v>0</v>
      </c>
      <c r="AG424" s="7">
        <f>SUMIFS(GQList,GIList,Table_ExternalData_1[[#This Row],[Item_key]],GDList,Table_ExternalData_1[[#Headers],[28]])</f>
        <v>0</v>
      </c>
      <c r="AH424" s="7">
        <f>SUMIFS(GQList,GIList,Table_ExternalData_1[[#This Row],[Item_key]],GDList,Table_ExternalData_1[[#Headers],[29]])</f>
        <v>0</v>
      </c>
      <c r="AI424" s="7">
        <f>SUMIFS(GQList,GIList,Table_ExternalData_1[[#This Row],[Item_key]],GDList,Table_ExternalData_1[[#Headers],[30]])</f>
        <v>0</v>
      </c>
      <c r="AJ424" s="7">
        <f>SUMIFS(GQList,GIList,Table_ExternalData_1[[#This Row],[Item_key]],GDList,Table_ExternalData_1[[#Headers],[31]])</f>
        <v>0</v>
      </c>
      <c r="AK424" s="7">
        <f>SUM(Table_ExternalData_1[[#This Row],[1]:[31]])</f>
        <v>230</v>
      </c>
    </row>
    <row r="425" spans="1:37" hidden="1">
      <c r="A425" s="3" t="s">
        <v>1216</v>
      </c>
      <c r="B425" s="3" t="s">
        <v>509</v>
      </c>
      <c r="C425" s="3" t="s">
        <v>1217</v>
      </c>
      <c r="D425" s="3" t="s">
        <v>1218</v>
      </c>
      <c r="E425" s="6" t="s">
        <v>1662</v>
      </c>
      <c r="F425" s="7">
        <f>SUMIFS(GQList,GIList,Table_ExternalData_1[[#This Row],[Item_key]],GDList,Table_ExternalData_1[[#Headers],[1]])</f>
        <v>0</v>
      </c>
      <c r="G425" s="7">
        <f>SUMIFS(GQList,GIList,Table_ExternalData_1[[#This Row],[Item_key]],GDList,Table_ExternalData_1[[#Headers],[2]])</f>
        <v>0</v>
      </c>
      <c r="H425" s="7">
        <f>SUMIFS(GQList,GIList,Table_ExternalData_1[[#This Row],[Item_key]],GDList,Table_ExternalData_1[[#Headers],[3]])</f>
        <v>0</v>
      </c>
      <c r="I425" s="7">
        <f>SUMIFS(GQList,GIList,Table_ExternalData_1[[#This Row],[Item_key]],GDList,Table_ExternalData_1[[#Headers],[4]])</f>
        <v>0</v>
      </c>
      <c r="J425" s="7">
        <f>SUMIFS(GQList,GIList,Table_ExternalData_1[[#This Row],[Item_key]],GDList,Table_ExternalData_1[[#Headers],[5]])</f>
        <v>0</v>
      </c>
      <c r="K425" s="7">
        <f>SUMIFS(GQList,GIList,Table_ExternalData_1[[#This Row],[Item_key]],GDList,Table_ExternalData_1[[#Headers],[6]])</f>
        <v>0</v>
      </c>
      <c r="L425" s="7">
        <f>SUMIFS(GQList,GIList,Table_ExternalData_1[[#This Row],[Item_key]],GDList,Table_ExternalData_1[[#Headers],[7]])</f>
        <v>0</v>
      </c>
      <c r="M425" s="7">
        <f>SUMIFS(GQList,GIList,Table_ExternalData_1[[#This Row],[Item_key]],GDList,Table_ExternalData_1[[#Headers],[8]])</f>
        <v>0</v>
      </c>
      <c r="N425" s="7">
        <f>SUMIFS(GQList,GIList,Table_ExternalData_1[[#This Row],[Item_key]],GDList,Table_ExternalData_1[[#Headers],[9]])</f>
        <v>0</v>
      </c>
      <c r="O425" s="7">
        <f>SUMIFS(GQList,GIList,Table_ExternalData_1[[#This Row],[Item_key]],GDList,Table_ExternalData_1[[#Headers],[10]])</f>
        <v>0</v>
      </c>
      <c r="P425" s="7">
        <f>SUMIFS(GQList,GIList,Table_ExternalData_1[[#This Row],[Item_key]],GDList,Table_ExternalData_1[[#Headers],[11]])</f>
        <v>0</v>
      </c>
      <c r="Q425" s="7">
        <f>SUMIFS(GQList,GIList,Table_ExternalData_1[[#This Row],[Item_key]],GDList,Table_ExternalData_1[[#Headers],[12]])</f>
        <v>0</v>
      </c>
      <c r="R425" s="7">
        <f>SUMIFS(GQList,GIList,Table_ExternalData_1[[#This Row],[Item_key]],GDList,Table_ExternalData_1[[#Headers],[13]])</f>
        <v>0</v>
      </c>
      <c r="S425" s="7">
        <f>SUMIFS(GQList,GIList,Table_ExternalData_1[[#This Row],[Item_key]],GDList,Table_ExternalData_1[[#Headers],[14]])</f>
        <v>0</v>
      </c>
      <c r="T425" s="7">
        <f>SUMIFS(GQList,GIList,Table_ExternalData_1[[#This Row],[Item_key]],GDList,Table_ExternalData_1[[#Headers],[15]])</f>
        <v>0</v>
      </c>
      <c r="U425" s="7">
        <f>SUMIFS(GQList,GIList,Table_ExternalData_1[[#This Row],[Item_key]],GDList,Table_ExternalData_1[[#Headers],[16]])</f>
        <v>0</v>
      </c>
      <c r="V425" s="7">
        <f>SUMIFS(GQList,GIList,Table_ExternalData_1[[#This Row],[Item_key]],GDList,Table_ExternalData_1[[#Headers],[17]])</f>
        <v>0</v>
      </c>
      <c r="W425" s="7">
        <f>SUMIFS(GQList,GIList,Table_ExternalData_1[[#This Row],[Item_key]],GDList,Table_ExternalData_1[[#Headers],[18]])</f>
        <v>0</v>
      </c>
      <c r="X425" s="7">
        <f>SUMIFS(GQList,GIList,Table_ExternalData_1[[#This Row],[Item_key]],GDList,Table_ExternalData_1[[#Headers],[19]])</f>
        <v>0</v>
      </c>
      <c r="Y425" s="7">
        <f>SUMIFS(GQList,GIList,Table_ExternalData_1[[#This Row],[Item_key]],GDList,Table_ExternalData_1[[#Headers],[20]])</f>
        <v>0</v>
      </c>
      <c r="Z425" s="7">
        <f>SUMIFS(GQList,GIList,Table_ExternalData_1[[#This Row],[Item_key]],GDList,Table_ExternalData_1[[#Headers],[21]])</f>
        <v>0</v>
      </c>
      <c r="AA425" s="7">
        <f>SUMIFS(GQList,GIList,Table_ExternalData_1[[#This Row],[Item_key]],GDList,Table_ExternalData_1[[#Headers],[22]])</f>
        <v>0</v>
      </c>
      <c r="AB425" s="7">
        <f>SUMIFS(GQList,GIList,Table_ExternalData_1[[#This Row],[Item_key]],GDList,Table_ExternalData_1[[#Headers],[23]])</f>
        <v>0</v>
      </c>
      <c r="AC425" s="7">
        <f>SUMIFS(GQList,GIList,Table_ExternalData_1[[#This Row],[Item_key]],GDList,Table_ExternalData_1[[#Headers],[24]])</f>
        <v>0</v>
      </c>
      <c r="AD425" s="7">
        <f>SUMIFS(GQList,GIList,Table_ExternalData_1[[#This Row],[Item_key]],GDList,Table_ExternalData_1[[#Headers],[25]])</f>
        <v>560</v>
      </c>
      <c r="AE425" s="7">
        <f>SUMIFS(GQList,GIList,Table_ExternalData_1[[#This Row],[Item_key]],GDList,Table_ExternalData_1[[#Headers],[26]])</f>
        <v>0</v>
      </c>
      <c r="AF425" s="7">
        <f>SUMIFS(GQList,GIList,Table_ExternalData_1[[#This Row],[Item_key]],GDList,Table_ExternalData_1[[#Headers],[27]])</f>
        <v>0</v>
      </c>
      <c r="AG425" s="7">
        <f>SUMIFS(GQList,GIList,Table_ExternalData_1[[#This Row],[Item_key]],GDList,Table_ExternalData_1[[#Headers],[28]])</f>
        <v>0</v>
      </c>
      <c r="AH425" s="7">
        <f>SUMIFS(GQList,GIList,Table_ExternalData_1[[#This Row],[Item_key]],GDList,Table_ExternalData_1[[#Headers],[29]])</f>
        <v>0</v>
      </c>
      <c r="AI425" s="7">
        <f>SUMIFS(GQList,GIList,Table_ExternalData_1[[#This Row],[Item_key]],GDList,Table_ExternalData_1[[#Headers],[30]])</f>
        <v>350</v>
      </c>
      <c r="AJ425" s="7">
        <f>SUMIFS(GQList,GIList,Table_ExternalData_1[[#This Row],[Item_key]],GDList,Table_ExternalData_1[[#Headers],[31]])</f>
        <v>90</v>
      </c>
      <c r="AK425" s="7">
        <f>SUM(Table_ExternalData_1[[#This Row],[1]:[31]])</f>
        <v>1000</v>
      </c>
    </row>
    <row r="426" spans="1:37" hidden="1">
      <c r="A426" s="3" t="s">
        <v>1216</v>
      </c>
      <c r="B426" s="3" t="s">
        <v>512</v>
      </c>
      <c r="C426" s="3" t="s">
        <v>1219</v>
      </c>
      <c r="D426" s="3" t="s">
        <v>1150</v>
      </c>
      <c r="E426" s="6" t="s">
        <v>1662</v>
      </c>
      <c r="F426" s="7">
        <f>SUMIFS(GQList,GIList,Table_ExternalData_1[[#This Row],[Item_key]],GDList,Table_ExternalData_1[[#Headers],[1]])</f>
        <v>0</v>
      </c>
      <c r="G426" s="7">
        <f>SUMIFS(GQList,GIList,Table_ExternalData_1[[#This Row],[Item_key]],GDList,Table_ExternalData_1[[#Headers],[2]])</f>
        <v>0</v>
      </c>
      <c r="H426" s="7">
        <f>SUMIFS(GQList,GIList,Table_ExternalData_1[[#This Row],[Item_key]],GDList,Table_ExternalData_1[[#Headers],[3]])</f>
        <v>0</v>
      </c>
      <c r="I426" s="7">
        <f>SUMIFS(GQList,GIList,Table_ExternalData_1[[#This Row],[Item_key]],GDList,Table_ExternalData_1[[#Headers],[4]])</f>
        <v>0</v>
      </c>
      <c r="J426" s="7">
        <f>SUMIFS(GQList,GIList,Table_ExternalData_1[[#This Row],[Item_key]],GDList,Table_ExternalData_1[[#Headers],[5]])</f>
        <v>0</v>
      </c>
      <c r="K426" s="7">
        <f>SUMIFS(GQList,GIList,Table_ExternalData_1[[#This Row],[Item_key]],GDList,Table_ExternalData_1[[#Headers],[6]])</f>
        <v>0</v>
      </c>
      <c r="L426" s="7">
        <f>SUMIFS(GQList,GIList,Table_ExternalData_1[[#This Row],[Item_key]],GDList,Table_ExternalData_1[[#Headers],[7]])</f>
        <v>0</v>
      </c>
      <c r="M426" s="7">
        <f>SUMIFS(GQList,GIList,Table_ExternalData_1[[#This Row],[Item_key]],GDList,Table_ExternalData_1[[#Headers],[8]])</f>
        <v>0</v>
      </c>
      <c r="N426" s="7">
        <f>SUMIFS(GQList,GIList,Table_ExternalData_1[[#This Row],[Item_key]],GDList,Table_ExternalData_1[[#Headers],[9]])</f>
        <v>0</v>
      </c>
      <c r="O426" s="7">
        <f>SUMIFS(GQList,GIList,Table_ExternalData_1[[#This Row],[Item_key]],GDList,Table_ExternalData_1[[#Headers],[10]])</f>
        <v>0</v>
      </c>
      <c r="P426" s="7">
        <f>SUMIFS(GQList,GIList,Table_ExternalData_1[[#This Row],[Item_key]],GDList,Table_ExternalData_1[[#Headers],[11]])</f>
        <v>0</v>
      </c>
      <c r="Q426" s="7">
        <f>SUMIFS(GQList,GIList,Table_ExternalData_1[[#This Row],[Item_key]],GDList,Table_ExternalData_1[[#Headers],[12]])</f>
        <v>0</v>
      </c>
      <c r="R426" s="7">
        <f>SUMIFS(GQList,GIList,Table_ExternalData_1[[#This Row],[Item_key]],GDList,Table_ExternalData_1[[#Headers],[13]])</f>
        <v>0</v>
      </c>
      <c r="S426" s="7">
        <f>SUMIFS(GQList,GIList,Table_ExternalData_1[[#This Row],[Item_key]],GDList,Table_ExternalData_1[[#Headers],[14]])</f>
        <v>0</v>
      </c>
      <c r="T426" s="7">
        <f>SUMIFS(GQList,GIList,Table_ExternalData_1[[#This Row],[Item_key]],GDList,Table_ExternalData_1[[#Headers],[15]])</f>
        <v>0</v>
      </c>
      <c r="U426" s="7">
        <f>SUMIFS(GQList,GIList,Table_ExternalData_1[[#This Row],[Item_key]],GDList,Table_ExternalData_1[[#Headers],[16]])</f>
        <v>0</v>
      </c>
      <c r="V426" s="7">
        <f>SUMIFS(GQList,GIList,Table_ExternalData_1[[#This Row],[Item_key]],GDList,Table_ExternalData_1[[#Headers],[17]])</f>
        <v>0</v>
      </c>
      <c r="W426" s="7">
        <f>SUMIFS(GQList,GIList,Table_ExternalData_1[[#This Row],[Item_key]],GDList,Table_ExternalData_1[[#Headers],[18]])</f>
        <v>0</v>
      </c>
      <c r="X426" s="7">
        <f>SUMIFS(GQList,GIList,Table_ExternalData_1[[#This Row],[Item_key]],GDList,Table_ExternalData_1[[#Headers],[19]])</f>
        <v>0</v>
      </c>
      <c r="Y426" s="7">
        <f>SUMIFS(GQList,GIList,Table_ExternalData_1[[#This Row],[Item_key]],GDList,Table_ExternalData_1[[#Headers],[20]])</f>
        <v>0</v>
      </c>
      <c r="Z426" s="7">
        <f>SUMIFS(GQList,GIList,Table_ExternalData_1[[#This Row],[Item_key]],GDList,Table_ExternalData_1[[#Headers],[21]])</f>
        <v>0</v>
      </c>
      <c r="AA426" s="7">
        <f>SUMIFS(GQList,GIList,Table_ExternalData_1[[#This Row],[Item_key]],GDList,Table_ExternalData_1[[#Headers],[22]])</f>
        <v>0</v>
      </c>
      <c r="AB426" s="7">
        <f>SUMIFS(GQList,GIList,Table_ExternalData_1[[#This Row],[Item_key]],GDList,Table_ExternalData_1[[#Headers],[23]])</f>
        <v>0</v>
      </c>
      <c r="AC426" s="7">
        <f>SUMIFS(GQList,GIList,Table_ExternalData_1[[#This Row],[Item_key]],GDList,Table_ExternalData_1[[#Headers],[24]])</f>
        <v>0</v>
      </c>
      <c r="AD426" s="7">
        <f>SUMIFS(GQList,GIList,Table_ExternalData_1[[#This Row],[Item_key]],GDList,Table_ExternalData_1[[#Headers],[25]])</f>
        <v>800</v>
      </c>
      <c r="AE426" s="7">
        <f>SUMIFS(GQList,GIList,Table_ExternalData_1[[#This Row],[Item_key]],GDList,Table_ExternalData_1[[#Headers],[26]])</f>
        <v>0</v>
      </c>
      <c r="AF426" s="7">
        <f>SUMIFS(GQList,GIList,Table_ExternalData_1[[#This Row],[Item_key]],GDList,Table_ExternalData_1[[#Headers],[27]])</f>
        <v>0</v>
      </c>
      <c r="AG426" s="7">
        <f>SUMIFS(GQList,GIList,Table_ExternalData_1[[#This Row],[Item_key]],GDList,Table_ExternalData_1[[#Headers],[28]])</f>
        <v>0</v>
      </c>
      <c r="AH426" s="7">
        <f>SUMIFS(GQList,GIList,Table_ExternalData_1[[#This Row],[Item_key]],GDList,Table_ExternalData_1[[#Headers],[29]])</f>
        <v>0</v>
      </c>
      <c r="AI426" s="7">
        <f>SUMIFS(GQList,GIList,Table_ExternalData_1[[#This Row],[Item_key]],GDList,Table_ExternalData_1[[#Headers],[30]])</f>
        <v>0</v>
      </c>
      <c r="AJ426" s="7">
        <f>SUMIFS(GQList,GIList,Table_ExternalData_1[[#This Row],[Item_key]],GDList,Table_ExternalData_1[[#Headers],[31]])</f>
        <v>0</v>
      </c>
      <c r="AK426" s="7">
        <f>SUM(Table_ExternalData_1[[#This Row],[1]:[31]])</f>
        <v>800</v>
      </c>
    </row>
    <row r="427" spans="1:37" ht="24" hidden="1">
      <c r="A427" s="3" t="s">
        <v>1224</v>
      </c>
      <c r="B427" s="3" t="s">
        <v>195</v>
      </c>
      <c r="C427" s="3" t="s">
        <v>1225</v>
      </c>
      <c r="D427" s="3" t="s">
        <v>1226</v>
      </c>
      <c r="E427" s="6" t="s">
        <v>1662</v>
      </c>
      <c r="F427" s="7">
        <f>SUMIFS(GQList,GIList,Table_ExternalData_1[[#This Row],[Item_key]],GDList,Table_ExternalData_1[[#Headers],[1]])</f>
        <v>0</v>
      </c>
      <c r="G427" s="7">
        <f>SUMIFS(GQList,GIList,Table_ExternalData_1[[#This Row],[Item_key]],GDList,Table_ExternalData_1[[#Headers],[2]])</f>
        <v>0</v>
      </c>
      <c r="H427" s="7">
        <f>SUMIFS(GQList,GIList,Table_ExternalData_1[[#This Row],[Item_key]],GDList,Table_ExternalData_1[[#Headers],[3]])</f>
        <v>0</v>
      </c>
      <c r="I427" s="7">
        <f>SUMIFS(GQList,GIList,Table_ExternalData_1[[#This Row],[Item_key]],GDList,Table_ExternalData_1[[#Headers],[4]])</f>
        <v>0</v>
      </c>
      <c r="J427" s="7">
        <f>SUMIFS(GQList,GIList,Table_ExternalData_1[[#This Row],[Item_key]],GDList,Table_ExternalData_1[[#Headers],[5]])</f>
        <v>0</v>
      </c>
      <c r="K427" s="7">
        <f>SUMIFS(GQList,GIList,Table_ExternalData_1[[#This Row],[Item_key]],GDList,Table_ExternalData_1[[#Headers],[6]])</f>
        <v>100</v>
      </c>
      <c r="L427" s="7">
        <f>SUMIFS(GQList,GIList,Table_ExternalData_1[[#This Row],[Item_key]],GDList,Table_ExternalData_1[[#Headers],[7]])</f>
        <v>0</v>
      </c>
      <c r="M427" s="7">
        <f>SUMIFS(GQList,GIList,Table_ExternalData_1[[#This Row],[Item_key]],GDList,Table_ExternalData_1[[#Headers],[8]])</f>
        <v>0</v>
      </c>
      <c r="N427" s="7">
        <f>SUMIFS(GQList,GIList,Table_ExternalData_1[[#This Row],[Item_key]],GDList,Table_ExternalData_1[[#Headers],[9]])</f>
        <v>0</v>
      </c>
      <c r="O427" s="7">
        <f>SUMIFS(GQList,GIList,Table_ExternalData_1[[#This Row],[Item_key]],GDList,Table_ExternalData_1[[#Headers],[10]])</f>
        <v>0</v>
      </c>
      <c r="P427" s="7">
        <f>SUMIFS(GQList,GIList,Table_ExternalData_1[[#This Row],[Item_key]],GDList,Table_ExternalData_1[[#Headers],[11]])</f>
        <v>300</v>
      </c>
      <c r="Q427" s="7">
        <f>SUMIFS(GQList,GIList,Table_ExternalData_1[[#This Row],[Item_key]],GDList,Table_ExternalData_1[[#Headers],[12]])</f>
        <v>0</v>
      </c>
      <c r="R427" s="7">
        <f>SUMIFS(GQList,GIList,Table_ExternalData_1[[#This Row],[Item_key]],GDList,Table_ExternalData_1[[#Headers],[13]])</f>
        <v>0</v>
      </c>
      <c r="S427" s="7">
        <f>SUMIFS(GQList,GIList,Table_ExternalData_1[[#This Row],[Item_key]],GDList,Table_ExternalData_1[[#Headers],[14]])</f>
        <v>0</v>
      </c>
      <c r="T427" s="7">
        <f>SUMIFS(GQList,GIList,Table_ExternalData_1[[#This Row],[Item_key]],GDList,Table_ExternalData_1[[#Headers],[15]])</f>
        <v>0</v>
      </c>
      <c r="U427" s="7">
        <f>SUMIFS(GQList,GIList,Table_ExternalData_1[[#This Row],[Item_key]],GDList,Table_ExternalData_1[[#Headers],[16]])</f>
        <v>250</v>
      </c>
      <c r="V427" s="7">
        <f>SUMIFS(GQList,GIList,Table_ExternalData_1[[#This Row],[Item_key]],GDList,Table_ExternalData_1[[#Headers],[17]])</f>
        <v>0</v>
      </c>
      <c r="W427" s="7">
        <f>SUMIFS(GQList,GIList,Table_ExternalData_1[[#This Row],[Item_key]],GDList,Table_ExternalData_1[[#Headers],[18]])</f>
        <v>0</v>
      </c>
      <c r="X427" s="7">
        <f>SUMIFS(GQList,GIList,Table_ExternalData_1[[#This Row],[Item_key]],GDList,Table_ExternalData_1[[#Headers],[19]])</f>
        <v>0</v>
      </c>
      <c r="Y427" s="7">
        <f>SUMIFS(GQList,GIList,Table_ExternalData_1[[#This Row],[Item_key]],GDList,Table_ExternalData_1[[#Headers],[20]])</f>
        <v>0</v>
      </c>
      <c r="Z427" s="7">
        <f>SUMIFS(GQList,GIList,Table_ExternalData_1[[#This Row],[Item_key]],GDList,Table_ExternalData_1[[#Headers],[21]])</f>
        <v>0</v>
      </c>
      <c r="AA427" s="7">
        <f>SUMIFS(GQList,GIList,Table_ExternalData_1[[#This Row],[Item_key]],GDList,Table_ExternalData_1[[#Headers],[22]])</f>
        <v>0</v>
      </c>
      <c r="AB427" s="7">
        <f>SUMIFS(GQList,GIList,Table_ExternalData_1[[#This Row],[Item_key]],GDList,Table_ExternalData_1[[#Headers],[23]])</f>
        <v>0</v>
      </c>
      <c r="AC427" s="7">
        <f>SUMIFS(GQList,GIList,Table_ExternalData_1[[#This Row],[Item_key]],GDList,Table_ExternalData_1[[#Headers],[24]])</f>
        <v>0</v>
      </c>
      <c r="AD427" s="7">
        <f>SUMIFS(GQList,GIList,Table_ExternalData_1[[#This Row],[Item_key]],GDList,Table_ExternalData_1[[#Headers],[25]])</f>
        <v>0</v>
      </c>
      <c r="AE427" s="7">
        <f>SUMIFS(GQList,GIList,Table_ExternalData_1[[#This Row],[Item_key]],GDList,Table_ExternalData_1[[#Headers],[26]])</f>
        <v>0</v>
      </c>
      <c r="AF427" s="7">
        <f>SUMIFS(GQList,GIList,Table_ExternalData_1[[#This Row],[Item_key]],GDList,Table_ExternalData_1[[#Headers],[27]])</f>
        <v>0</v>
      </c>
      <c r="AG427" s="7">
        <f>SUMIFS(GQList,GIList,Table_ExternalData_1[[#This Row],[Item_key]],GDList,Table_ExternalData_1[[#Headers],[28]])</f>
        <v>0</v>
      </c>
      <c r="AH427" s="7">
        <f>SUMIFS(GQList,GIList,Table_ExternalData_1[[#This Row],[Item_key]],GDList,Table_ExternalData_1[[#Headers],[29]])</f>
        <v>0</v>
      </c>
      <c r="AI427" s="7">
        <f>SUMIFS(GQList,GIList,Table_ExternalData_1[[#This Row],[Item_key]],GDList,Table_ExternalData_1[[#Headers],[30]])</f>
        <v>0</v>
      </c>
      <c r="AJ427" s="7">
        <f>SUMIFS(GQList,GIList,Table_ExternalData_1[[#This Row],[Item_key]],GDList,Table_ExternalData_1[[#Headers],[31]])</f>
        <v>0</v>
      </c>
      <c r="AK427" s="7">
        <f>SUM(Table_ExternalData_1[[#This Row],[1]:[31]])</f>
        <v>650</v>
      </c>
    </row>
    <row r="428" spans="1:37" hidden="1">
      <c r="A428" s="3" t="s">
        <v>1227</v>
      </c>
      <c r="B428" s="3" t="s">
        <v>472</v>
      </c>
      <c r="C428" s="3" t="s">
        <v>1228</v>
      </c>
      <c r="D428" s="3" t="s">
        <v>907</v>
      </c>
      <c r="E428" s="6" t="s">
        <v>1662</v>
      </c>
      <c r="F428" s="7">
        <f>SUMIFS(GQList,GIList,Table_ExternalData_1[[#This Row],[Item_key]],GDList,Table_ExternalData_1[[#Headers],[1]])</f>
        <v>0</v>
      </c>
      <c r="G428" s="7">
        <f>SUMIFS(GQList,GIList,Table_ExternalData_1[[#This Row],[Item_key]],GDList,Table_ExternalData_1[[#Headers],[2]])</f>
        <v>0</v>
      </c>
      <c r="H428" s="7">
        <f>SUMIFS(GQList,GIList,Table_ExternalData_1[[#This Row],[Item_key]],GDList,Table_ExternalData_1[[#Headers],[3]])</f>
        <v>0</v>
      </c>
      <c r="I428" s="7">
        <f>SUMIFS(GQList,GIList,Table_ExternalData_1[[#This Row],[Item_key]],GDList,Table_ExternalData_1[[#Headers],[4]])</f>
        <v>0</v>
      </c>
      <c r="J428" s="7">
        <f>SUMIFS(GQList,GIList,Table_ExternalData_1[[#This Row],[Item_key]],GDList,Table_ExternalData_1[[#Headers],[5]])</f>
        <v>0</v>
      </c>
      <c r="K428" s="7">
        <f>SUMIFS(GQList,GIList,Table_ExternalData_1[[#This Row],[Item_key]],GDList,Table_ExternalData_1[[#Headers],[6]])</f>
        <v>0</v>
      </c>
      <c r="L428" s="7">
        <f>SUMIFS(GQList,GIList,Table_ExternalData_1[[#This Row],[Item_key]],GDList,Table_ExternalData_1[[#Headers],[7]])</f>
        <v>0</v>
      </c>
      <c r="M428" s="7">
        <f>SUMIFS(GQList,GIList,Table_ExternalData_1[[#This Row],[Item_key]],GDList,Table_ExternalData_1[[#Headers],[8]])</f>
        <v>0</v>
      </c>
      <c r="N428" s="7">
        <f>SUMIFS(GQList,GIList,Table_ExternalData_1[[#This Row],[Item_key]],GDList,Table_ExternalData_1[[#Headers],[9]])</f>
        <v>0</v>
      </c>
      <c r="O428" s="7">
        <f>SUMIFS(GQList,GIList,Table_ExternalData_1[[#This Row],[Item_key]],GDList,Table_ExternalData_1[[#Headers],[10]])</f>
        <v>0</v>
      </c>
      <c r="P428" s="7">
        <f>SUMIFS(GQList,GIList,Table_ExternalData_1[[#This Row],[Item_key]],GDList,Table_ExternalData_1[[#Headers],[11]])</f>
        <v>0</v>
      </c>
      <c r="Q428" s="7">
        <f>SUMIFS(GQList,GIList,Table_ExternalData_1[[#This Row],[Item_key]],GDList,Table_ExternalData_1[[#Headers],[12]])</f>
        <v>0</v>
      </c>
      <c r="R428" s="7">
        <f>SUMIFS(GQList,GIList,Table_ExternalData_1[[#This Row],[Item_key]],GDList,Table_ExternalData_1[[#Headers],[13]])</f>
        <v>0</v>
      </c>
      <c r="S428" s="7">
        <f>SUMIFS(GQList,GIList,Table_ExternalData_1[[#This Row],[Item_key]],GDList,Table_ExternalData_1[[#Headers],[14]])</f>
        <v>0</v>
      </c>
      <c r="T428" s="7">
        <f>SUMIFS(GQList,GIList,Table_ExternalData_1[[#This Row],[Item_key]],GDList,Table_ExternalData_1[[#Headers],[15]])</f>
        <v>0</v>
      </c>
      <c r="U428" s="7">
        <f>SUMIFS(GQList,GIList,Table_ExternalData_1[[#This Row],[Item_key]],GDList,Table_ExternalData_1[[#Headers],[16]])</f>
        <v>0</v>
      </c>
      <c r="V428" s="7">
        <f>SUMIFS(GQList,GIList,Table_ExternalData_1[[#This Row],[Item_key]],GDList,Table_ExternalData_1[[#Headers],[17]])</f>
        <v>0</v>
      </c>
      <c r="W428" s="7">
        <f>SUMIFS(GQList,GIList,Table_ExternalData_1[[#This Row],[Item_key]],GDList,Table_ExternalData_1[[#Headers],[18]])</f>
        <v>0</v>
      </c>
      <c r="X428" s="7">
        <f>SUMIFS(GQList,GIList,Table_ExternalData_1[[#This Row],[Item_key]],GDList,Table_ExternalData_1[[#Headers],[19]])</f>
        <v>0</v>
      </c>
      <c r="Y428" s="7">
        <f>SUMIFS(GQList,GIList,Table_ExternalData_1[[#This Row],[Item_key]],GDList,Table_ExternalData_1[[#Headers],[20]])</f>
        <v>0</v>
      </c>
      <c r="Z428" s="7">
        <f>SUMIFS(GQList,GIList,Table_ExternalData_1[[#This Row],[Item_key]],GDList,Table_ExternalData_1[[#Headers],[21]])</f>
        <v>2700</v>
      </c>
      <c r="AA428" s="7">
        <f>SUMIFS(GQList,GIList,Table_ExternalData_1[[#This Row],[Item_key]],GDList,Table_ExternalData_1[[#Headers],[22]])</f>
        <v>0</v>
      </c>
      <c r="AB428" s="7">
        <f>SUMIFS(GQList,GIList,Table_ExternalData_1[[#This Row],[Item_key]],GDList,Table_ExternalData_1[[#Headers],[23]])</f>
        <v>0</v>
      </c>
      <c r="AC428" s="7">
        <f>SUMIFS(GQList,GIList,Table_ExternalData_1[[#This Row],[Item_key]],GDList,Table_ExternalData_1[[#Headers],[24]])</f>
        <v>0</v>
      </c>
      <c r="AD428" s="7">
        <f>SUMIFS(GQList,GIList,Table_ExternalData_1[[#This Row],[Item_key]],GDList,Table_ExternalData_1[[#Headers],[25]])</f>
        <v>0</v>
      </c>
      <c r="AE428" s="7">
        <f>SUMIFS(GQList,GIList,Table_ExternalData_1[[#This Row],[Item_key]],GDList,Table_ExternalData_1[[#Headers],[26]])</f>
        <v>0</v>
      </c>
      <c r="AF428" s="7">
        <f>SUMIFS(GQList,GIList,Table_ExternalData_1[[#This Row],[Item_key]],GDList,Table_ExternalData_1[[#Headers],[27]])</f>
        <v>0</v>
      </c>
      <c r="AG428" s="7">
        <f>SUMIFS(GQList,GIList,Table_ExternalData_1[[#This Row],[Item_key]],GDList,Table_ExternalData_1[[#Headers],[28]])</f>
        <v>0</v>
      </c>
      <c r="AH428" s="7">
        <f>SUMIFS(GQList,GIList,Table_ExternalData_1[[#This Row],[Item_key]],GDList,Table_ExternalData_1[[#Headers],[29]])</f>
        <v>0</v>
      </c>
      <c r="AI428" s="7">
        <f>SUMIFS(GQList,GIList,Table_ExternalData_1[[#This Row],[Item_key]],GDList,Table_ExternalData_1[[#Headers],[30]])</f>
        <v>0</v>
      </c>
      <c r="AJ428" s="7">
        <f>SUMIFS(GQList,GIList,Table_ExternalData_1[[#This Row],[Item_key]],GDList,Table_ExternalData_1[[#Headers],[31]])</f>
        <v>0</v>
      </c>
      <c r="AK428" s="7">
        <f>SUM(Table_ExternalData_1[[#This Row],[1]:[31]])</f>
        <v>2700</v>
      </c>
    </row>
    <row r="429" spans="1:37" hidden="1">
      <c r="A429" s="3" t="s">
        <v>1227</v>
      </c>
      <c r="B429" s="3" t="s">
        <v>473</v>
      </c>
      <c r="C429" s="3" t="s">
        <v>1229</v>
      </c>
      <c r="D429" s="3" t="s">
        <v>907</v>
      </c>
      <c r="E429" s="6" t="s">
        <v>1662</v>
      </c>
      <c r="F429" s="7">
        <f>SUMIFS(GQList,GIList,Table_ExternalData_1[[#This Row],[Item_key]],GDList,Table_ExternalData_1[[#Headers],[1]])</f>
        <v>0</v>
      </c>
      <c r="G429" s="7">
        <f>SUMIFS(GQList,GIList,Table_ExternalData_1[[#This Row],[Item_key]],GDList,Table_ExternalData_1[[#Headers],[2]])</f>
        <v>0</v>
      </c>
      <c r="H429" s="7">
        <f>SUMIFS(GQList,GIList,Table_ExternalData_1[[#This Row],[Item_key]],GDList,Table_ExternalData_1[[#Headers],[3]])</f>
        <v>0</v>
      </c>
      <c r="I429" s="7">
        <f>SUMIFS(GQList,GIList,Table_ExternalData_1[[#This Row],[Item_key]],GDList,Table_ExternalData_1[[#Headers],[4]])</f>
        <v>0</v>
      </c>
      <c r="J429" s="7">
        <f>SUMIFS(GQList,GIList,Table_ExternalData_1[[#This Row],[Item_key]],GDList,Table_ExternalData_1[[#Headers],[5]])</f>
        <v>0</v>
      </c>
      <c r="K429" s="7">
        <f>SUMIFS(GQList,GIList,Table_ExternalData_1[[#This Row],[Item_key]],GDList,Table_ExternalData_1[[#Headers],[6]])</f>
        <v>0</v>
      </c>
      <c r="L429" s="7">
        <f>SUMIFS(GQList,GIList,Table_ExternalData_1[[#This Row],[Item_key]],GDList,Table_ExternalData_1[[#Headers],[7]])</f>
        <v>0</v>
      </c>
      <c r="M429" s="7">
        <f>SUMIFS(GQList,GIList,Table_ExternalData_1[[#This Row],[Item_key]],GDList,Table_ExternalData_1[[#Headers],[8]])</f>
        <v>0</v>
      </c>
      <c r="N429" s="7">
        <f>SUMIFS(GQList,GIList,Table_ExternalData_1[[#This Row],[Item_key]],GDList,Table_ExternalData_1[[#Headers],[9]])</f>
        <v>0</v>
      </c>
      <c r="O429" s="7">
        <f>SUMIFS(GQList,GIList,Table_ExternalData_1[[#This Row],[Item_key]],GDList,Table_ExternalData_1[[#Headers],[10]])</f>
        <v>0</v>
      </c>
      <c r="P429" s="7">
        <f>SUMIFS(GQList,GIList,Table_ExternalData_1[[#This Row],[Item_key]],GDList,Table_ExternalData_1[[#Headers],[11]])</f>
        <v>0</v>
      </c>
      <c r="Q429" s="7">
        <f>SUMIFS(GQList,GIList,Table_ExternalData_1[[#This Row],[Item_key]],GDList,Table_ExternalData_1[[#Headers],[12]])</f>
        <v>0</v>
      </c>
      <c r="R429" s="7">
        <f>SUMIFS(GQList,GIList,Table_ExternalData_1[[#This Row],[Item_key]],GDList,Table_ExternalData_1[[#Headers],[13]])</f>
        <v>0</v>
      </c>
      <c r="S429" s="7">
        <f>SUMIFS(GQList,GIList,Table_ExternalData_1[[#This Row],[Item_key]],GDList,Table_ExternalData_1[[#Headers],[14]])</f>
        <v>0</v>
      </c>
      <c r="T429" s="7">
        <f>SUMIFS(GQList,GIList,Table_ExternalData_1[[#This Row],[Item_key]],GDList,Table_ExternalData_1[[#Headers],[15]])</f>
        <v>0</v>
      </c>
      <c r="U429" s="7">
        <f>SUMIFS(GQList,GIList,Table_ExternalData_1[[#This Row],[Item_key]],GDList,Table_ExternalData_1[[#Headers],[16]])</f>
        <v>0</v>
      </c>
      <c r="V429" s="7">
        <f>SUMIFS(GQList,GIList,Table_ExternalData_1[[#This Row],[Item_key]],GDList,Table_ExternalData_1[[#Headers],[17]])</f>
        <v>0</v>
      </c>
      <c r="W429" s="7">
        <f>SUMIFS(GQList,GIList,Table_ExternalData_1[[#This Row],[Item_key]],GDList,Table_ExternalData_1[[#Headers],[18]])</f>
        <v>0</v>
      </c>
      <c r="X429" s="7">
        <f>SUMIFS(GQList,GIList,Table_ExternalData_1[[#This Row],[Item_key]],GDList,Table_ExternalData_1[[#Headers],[19]])</f>
        <v>0</v>
      </c>
      <c r="Y429" s="7">
        <f>SUMIFS(GQList,GIList,Table_ExternalData_1[[#This Row],[Item_key]],GDList,Table_ExternalData_1[[#Headers],[20]])</f>
        <v>0</v>
      </c>
      <c r="Z429" s="7">
        <f>SUMIFS(GQList,GIList,Table_ExternalData_1[[#This Row],[Item_key]],GDList,Table_ExternalData_1[[#Headers],[21]])</f>
        <v>200</v>
      </c>
      <c r="AA429" s="7">
        <f>SUMIFS(GQList,GIList,Table_ExternalData_1[[#This Row],[Item_key]],GDList,Table_ExternalData_1[[#Headers],[22]])</f>
        <v>0</v>
      </c>
      <c r="AB429" s="7">
        <f>SUMIFS(GQList,GIList,Table_ExternalData_1[[#This Row],[Item_key]],GDList,Table_ExternalData_1[[#Headers],[23]])</f>
        <v>0</v>
      </c>
      <c r="AC429" s="7">
        <f>SUMIFS(GQList,GIList,Table_ExternalData_1[[#This Row],[Item_key]],GDList,Table_ExternalData_1[[#Headers],[24]])</f>
        <v>0</v>
      </c>
      <c r="AD429" s="7">
        <f>SUMIFS(GQList,GIList,Table_ExternalData_1[[#This Row],[Item_key]],GDList,Table_ExternalData_1[[#Headers],[25]])</f>
        <v>0</v>
      </c>
      <c r="AE429" s="7">
        <f>SUMIFS(GQList,GIList,Table_ExternalData_1[[#This Row],[Item_key]],GDList,Table_ExternalData_1[[#Headers],[26]])</f>
        <v>0</v>
      </c>
      <c r="AF429" s="7">
        <f>SUMIFS(GQList,GIList,Table_ExternalData_1[[#This Row],[Item_key]],GDList,Table_ExternalData_1[[#Headers],[27]])</f>
        <v>0</v>
      </c>
      <c r="AG429" s="7">
        <f>SUMIFS(GQList,GIList,Table_ExternalData_1[[#This Row],[Item_key]],GDList,Table_ExternalData_1[[#Headers],[28]])</f>
        <v>0</v>
      </c>
      <c r="AH429" s="7">
        <f>SUMIFS(GQList,GIList,Table_ExternalData_1[[#This Row],[Item_key]],GDList,Table_ExternalData_1[[#Headers],[29]])</f>
        <v>0</v>
      </c>
      <c r="AI429" s="7">
        <f>SUMIFS(GQList,GIList,Table_ExternalData_1[[#This Row],[Item_key]],GDList,Table_ExternalData_1[[#Headers],[30]])</f>
        <v>0</v>
      </c>
      <c r="AJ429" s="7">
        <f>SUMIFS(GQList,GIList,Table_ExternalData_1[[#This Row],[Item_key]],GDList,Table_ExternalData_1[[#Headers],[31]])</f>
        <v>0</v>
      </c>
      <c r="AK429" s="7">
        <f>SUM(Table_ExternalData_1[[#This Row],[1]:[31]])</f>
        <v>200</v>
      </c>
    </row>
    <row r="430" spans="1:37" ht="24" hidden="1">
      <c r="A430" s="3" t="s">
        <v>1230</v>
      </c>
      <c r="B430" s="3" t="s">
        <v>290</v>
      </c>
      <c r="C430" s="3" t="s">
        <v>1231</v>
      </c>
      <c r="D430" s="3" t="s">
        <v>1232</v>
      </c>
      <c r="E430" s="6" t="s">
        <v>1662</v>
      </c>
      <c r="F430" s="7">
        <f>SUMIFS(GQList,GIList,Table_ExternalData_1[[#This Row],[Item_key]],GDList,Table_ExternalData_1[[#Headers],[1]])</f>
        <v>0</v>
      </c>
      <c r="G430" s="7">
        <f>SUMIFS(GQList,GIList,Table_ExternalData_1[[#This Row],[Item_key]],GDList,Table_ExternalData_1[[#Headers],[2]])</f>
        <v>0</v>
      </c>
      <c r="H430" s="7">
        <f>SUMIFS(GQList,GIList,Table_ExternalData_1[[#This Row],[Item_key]],GDList,Table_ExternalData_1[[#Headers],[3]])</f>
        <v>0</v>
      </c>
      <c r="I430" s="7">
        <f>SUMIFS(GQList,GIList,Table_ExternalData_1[[#This Row],[Item_key]],GDList,Table_ExternalData_1[[#Headers],[4]])</f>
        <v>0</v>
      </c>
      <c r="J430" s="7">
        <f>SUMIFS(GQList,GIList,Table_ExternalData_1[[#This Row],[Item_key]],GDList,Table_ExternalData_1[[#Headers],[5]])</f>
        <v>0</v>
      </c>
      <c r="K430" s="7">
        <f>SUMIFS(GQList,GIList,Table_ExternalData_1[[#This Row],[Item_key]],GDList,Table_ExternalData_1[[#Headers],[6]])</f>
        <v>0</v>
      </c>
      <c r="L430" s="7">
        <f>SUMIFS(GQList,GIList,Table_ExternalData_1[[#This Row],[Item_key]],GDList,Table_ExternalData_1[[#Headers],[7]])</f>
        <v>0</v>
      </c>
      <c r="M430" s="7">
        <f>SUMIFS(GQList,GIList,Table_ExternalData_1[[#This Row],[Item_key]],GDList,Table_ExternalData_1[[#Headers],[8]])</f>
        <v>0</v>
      </c>
      <c r="N430" s="7">
        <f>SUMIFS(GQList,GIList,Table_ExternalData_1[[#This Row],[Item_key]],GDList,Table_ExternalData_1[[#Headers],[9]])</f>
        <v>0</v>
      </c>
      <c r="O430" s="7">
        <f>SUMIFS(GQList,GIList,Table_ExternalData_1[[#This Row],[Item_key]],GDList,Table_ExternalData_1[[#Headers],[10]])</f>
        <v>1800</v>
      </c>
      <c r="P430" s="7">
        <f>SUMIFS(GQList,GIList,Table_ExternalData_1[[#This Row],[Item_key]],GDList,Table_ExternalData_1[[#Headers],[11]])</f>
        <v>0</v>
      </c>
      <c r="Q430" s="7">
        <f>SUMIFS(GQList,GIList,Table_ExternalData_1[[#This Row],[Item_key]],GDList,Table_ExternalData_1[[#Headers],[12]])</f>
        <v>0</v>
      </c>
      <c r="R430" s="7">
        <f>SUMIFS(GQList,GIList,Table_ExternalData_1[[#This Row],[Item_key]],GDList,Table_ExternalData_1[[#Headers],[13]])</f>
        <v>0</v>
      </c>
      <c r="S430" s="7">
        <f>SUMIFS(GQList,GIList,Table_ExternalData_1[[#This Row],[Item_key]],GDList,Table_ExternalData_1[[#Headers],[14]])</f>
        <v>0</v>
      </c>
      <c r="T430" s="7">
        <f>SUMIFS(GQList,GIList,Table_ExternalData_1[[#This Row],[Item_key]],GDList,Table_ExternalData_1[[#Headers],[15]])</f>
        <v>0</v>
      </c>
      <c r="U430" s="7">
        <f>SUMIFS(GQList,GIList,Table_ExternalData_1[[#This Row],[Item_key]],GDList,Table_ExternalData_1[[#Headers],[16]])</f>
        <v>0</v>
      </c>
      <c r="V430" s="7">
        <f>SUMIFS(GQList,GIList,Table_ExternalData_1[[#This Row],[Item_key]],GDList,Table_ExternalData_1[[#Headers],[17]])</f>
        <v>0</v>
      </c>
      <c r="W430" s="7">
        <f>SUMIFS(GQList,GIList,Table_ExternalData_1[[#This Row],[Item_key]],GDList,Table_ExternalData_1[[#Headers],[18]])</f>
        <v>0</v>
      </c>
      <c r="X430" s="7">
        <f>SUMIFS(GQList,GIList,Table_ExternalData_1[[#This Row],[Item_key]],GDList,Table_ExternalData_1[[#Headers],[19]])</f>
        <v>0</v>
      </c>
      <c r="Y430" s="7">
        <f>SUMIFS(GQList,GIList,Table_ExternalData_1[[#This Row],[Item_key]],GDList,Table_ExternalData_1[[#Headers],[20]])</f>
        <v>0</v>
      </c>
      <c r="Z430" s="7">
        <f>SUMIFS(GQList,GIList,Table_ExternalData_1[[#This Row],[Item_key]],GDList,Table_ExternalData_1[[#Headers],[21]])</f>
        <v>0</v>
      </c>
      <c r="AA430" s="7">
        <f>SUMIFS(GQList,GIList,Table_ExternalData_1[[#This Row],[Item_key]],GDList,Table_ExternalData_1[[#Headers],[22]])</f>
        <v>0</v>
      </c>
      <c r="AB430" s="7">
        <f>SUMIFS(GQList,GIList,Table_ExternalData_1[[#This Row],[Item_key]],GDList,Table_ExternalData_1[[#Headers],[23]])</f>
        <v>0</v>
      </c>
      <c r="AC430" s="7">
        <f>SUMIFS(GQList,GIList,Table_ExternalData_1[[#This Row],[Item_key]],GDList,Table_ExternalData_1[[#Headers],[24]])</f>
        <v>0</v>
      </c>
      <c r="AD430" s="7">
        <f>SUMIFS(GQList,GIList,Table_ExternalData_1[[#This Row],[Item_key]],GDList,Table_ExternalData_1[[#Headers],[25]])</f>
        <v>0</v>
      </c>
      <c r="AE430" s="7">
        <f>SUMIFS(GQList,GIList,Table_ExternalData_1[[#This Row],[Item_key]],GDList,Table_ExternalData_1[[#Headers],[26]])</f>
        <v>0</v>
      </c>
      <c r="AF430" s="7">
        <f>SUMIFS(GQList,GIList,Table_ExternalData_1[[#This Row],[Item_key]],GDList,Table_ExternalData_1[[#Headers],[27]])</f>
        <v>0</v>
      </c>
      <c r="AG430" s="7">
        <f>SUMIFS(GQList,GIList,Table_ExternalData_1[[#This Row],[Item_key]],GDList,Table_ExternalData_1[[#Headers],[28]])</f>
        <v>0</v>
      </c>
      <c r="AH430" s="7">
        <f>SUMIFS(GQList,GIList,Table_ExternalData_1[[#This Row],[Item_key]],GDList,Table_ExternalData_1[[#Headers],[29]])</f>
        <v>0</v>
      </c>
      <c r="AI430" s="7">
        <f>SUMIFS(GQList,GIList,Table_ExternalData_1[[#This Row],[Item_key]],GDList,Table_ExternalData_1[[#Headers],[30]])</f>
        <v>2700</v>
      </c>
      <c r="AJ430" s="7">
        <f>SUMIFS(GQList,GIList,Table_ExternalData_1[[#This Row],[Item_key]],GDList,Table_ExternalData_1[[#Headers],[31]])</f>
        <v>0</v>
      </c>
      <c r="AK430" s="7">
        <f>SUM(Table_ExternalData_1[[#This Row],[1]:[31]])</f>
        <v>4500</v>
      </c>
    </row>
    <row r="431" spans="1:37" ht="24" hidden="1">
      <c r="A431" s="3" t="s">
        <v>1230</v>
      </c>
      <c r="B431" s="3" t="s">
        <v>349</v>
      </c>
      <c r="C431" s="3" t="s">
        <v>1233</v>
      </c>
      <c r="D431" s="3" t="s">
        <v>1234</v>
      </c>
      <c r="E431" s="6" t="s">
        <v>1662</v>
      </c>
      <c r="F431" s="7">
        <f>SUMIFS(GQList,GIList,Table_ExternalData_1[[#This Row],[Item_key]],GDList,Table_ExternalData_1[[#Headers],[1]])</f>
        <v>0</v>
      </c>
      <c r="G431" s="7">
        <f>SUMIFS(GQList,GIList,Table_ExternalData_1[[#This Row],[Item_key]],GDList,Table_ExternalData_1[[#Headers],[2]])</f>
        <v>0</v>
      </c>
      <c r="H431" s="7">
        <f>SUMIFS(GQList,GIList,Table_ExternalData_1[[#This Row],[Item_key]],GDList,Table_ExternalData_1[[#Headers],[3]])</f>
        <v>0</v>
      </c>
      <c r="I431" s="7">
        <f>SUMIFS(GQList,GIList,Table_ExternalData_1[[#This Row],[Item_key]],GDList,Table_ExternalData_1[[#Headers],[4]])</f>
        <v>0</v>
      </c>
      <c r="J431" s="7">
        <f>SUMIFS(GQList,GIList,Table_ExternalData_1[[#This Row],[Item_key]],GDList,Table_ExternalData_1[[#Headers],[5]])</f>
        <v>0</v>
      </c>
      <c r="K431" s="7">
        <f>SUMIFS(GQList,GIList,Table_ExternalData_1[[#This Row],[Item_key]],GDList,Table_ExternalData_1[[#Headers],[6]])</f>
        <v>0</v>
      </c>
      <c r="L431" s="7">
        <f>SUMIFS(GQList,GIList,Table_ExternalData_1[[#This Row],[Item_key]],GDList,Table_ExternalData_1[[#Headers],[7]])</f>
        <v>0</v>
      </c>
      <c r="M431" s="7">
        <f>SUMIFS(GQList,GIList,Table_ExternalData_1[[#This Row],[Item_key]],GDList,Table_ExternalData_1[[#Headers],[8]])</f>
        <v>0</v>
      </c>
      <c r="N431" s="7">
        <f>SUMIFS(GQList,GIList,Table_ExternalData_1[[#This Row],[Item_key]],GDList,Table_ExternalData_1[[#Headers],[9]])</f>
        <v>0</v>
      </c>
      <c r="O431" s="7">
        <f>SUMIFS(GQList,GIList,Table_ExternalData_1[[#This Row],[Item_key]],GDList,Table_ExternalData_1[[#Headers],[10]])</f>
        <v>0</v>
      </c>
      <c r="P431" s="7">
        <f>SUMIFS(GQList,GIList,Table_ExternalData_1[[#This Row],[Item_key]],GDList,Table_ExternalData_1[[#Headers],[11]])</f>
        <v>0</v>
      </c>
      <c r="Q431" s="7">
        <f>SUMIFS(GQList,GIList,Table_ExternalData_1[[#This Row],[Item_key]],GDList,Table_ExternalData_1[[#Headers],[12]])</f>
        <v>0</v>
      </c>
      <c r="R431" s="7">
        <f>SUMIFS(GQList,GIList,Table_ExternalData_1[[#This Row],[Item_key]],GDList,Table_ExternalData_1[[#Headers],[13]])</f>
        <v>0</v>
      </c>
      <c r="S431" s="7">
        <f>SUMIFS(GQList,GIList,Table_ExternalData_1[[#This Row],[Item_key]],GDList,Table_ExternalData_1[[#Headers],[14]])</f>
        <v>1700</v>
      </c>
      <c r="T431" s="7">
        <f>SUMIFS(GQList,GIList,Table_ExternalData_1[[#This Row],[Item_key]],GDList,Table_ExternalData_1[[#Headers],[15]])</f>
        <v>0</v>
      </c>
      <c r="U431" s="7">
        <f>SUMIFS(GQList,GIList,Table_ExternalData_1[[#This Row],[Item_key]],GDList,Table_ExternalData_1[[#Headers],[16]])</f>
        <v>0</v>
      </c>
      <c r="V431" s="7">
        <f>SUMIFS(GQList,GIList,Table_ExternalData_1[[#This Row],[Item_key]],GDList,Table_ExternalData_1[[#Headers],[17]])</f>
        <v>0</v>
      </c>
      <c r="W431" s="7">
        <f>SUMIFS(GQList,GIList,Table_ExternalData_1[[#This Row],[Item_key]],GDList,Table_ExternalData_1[[#Headers],[18]])</f>
        <v>0</v>
      </c>
      <c r="X431" s="7">
        <f>SUMIFS(GQList,GIList,Table_ExternalData_1[[#This Row],[Item_key]],GDList,Table_ExternalData_1[[#Headers],[19]])</f>
        <v>0</v>
      </c>
      <c r="Y431" s="7">
        <f>SUMIFS(GQList,GIList,Table_ExternalData_1[[#This Row],[Item_key]],GDList,Table_ExternalData_1[[#Headers],[20]])</f>
        <v>0</v>
      </c>
      <c r="Z431" s="7">
        <f>SUMIFS(GQList,GIList,Table_ExternalData_1[[#This Row],[Item_key]],GDList,Table_ExternalData_1[[#Headers],[21]])</f>
        <v>0</v>
      </c>
      <c r="AA431" s="7">
        <f>SUMIFS(GQList,GIList,Table_ExternalData_1[[#This Row],[Item_key]],GDList,Table_ExternalData_1[[#Headers],[22]])</f>
        <v>0</v>
      </c>
      <c r="AB431" s="7">
        <f>SUMIFS(GQList,GIList,Table_ExternalData_1[[#This Row],[Item_key]],GDList,Table_ExternalData_1[[#Headers],[23]])</f>
        <v>0</v>
      </c>
      <c r="AC431" s="7">
        <f>SUMIFS(GQList,GIList,Table_ExternalData_1[[#This Row],[Item_key]],GDList,Table_ExternalData_1[[#Headers],[24]])</f>
        <v>0</v>
      </c>
      <c r="AD431" s="7">
        <f>SUMIFS(GQList,GIList,Table_ExternalData_1[[#This Row],[Item_key]],GDList,Table_ExternalData_1[[#Headers],[25]])</f>
        <v>0</v>
      </c>
      <c r="AE431" s="7">
        <f>SUMIFS(GQList,GIList,Table_ExternalData_1[[#This Row],[Item_key]],GDList,Table_ExternalData_1[[#Headers],[26]])</f>
        <v>0</v>
      </c>
      <c r="AF431" s="7">
        <f>SUMIFS(GQList,GIList,Table_ExternalData_1[[#This Row],[Item_key]],GDList,Table_ExternalData_1[[#Headers],[27]])</f>
        <v>0</v>
      </c>
      <c r="AG431" s="7">
        <f>SUMIFS(GQList,GIList,Table_ExternalData_1[[#This Row],[Item_key]],GDList,Table_ExternalData_1[[#Headers],[28]])</f>
        <v>0</v>
      </c>
      <c r="AH431" s="7">
        <f>SUMIFS(GQList,GIList,Table_ExternalData_1[[#This Row],[Item_key]],GDList,Table_ExternalData_1[[#Headers],[29]])</f>
        <v>0</v>
      </c>
      <c r="AI431" s="7">
        <f>SUMIFS(GQList,GIList,Table_ExternalData_1[[#This Row],[Item_key]],GDList,Table_ExternalData_1[[#Headers],[30]])</f>
        <v>2700</v>
      </c>
      <c r="AJ431" s="7">
        <f>SUMIFS(GQList,GIList,Table_ExternalData_1[[#This Row],[Item_key]],GDList,Table_ExternalData_1[[#Headers],[31]])</f>
        <v>0</v>
      </c>
      <c r="AK431" s="7">
        <f>SUM(Table_ExternalData_1[[#This Row],[1]:[31]])</f>
        <v>4400</v>
      </c>
    </row>
    <row r="432" spans="1:37" ht="24" hidden="1">
      <c r="A432" s="3" t="s">
        <v>1235</v>
      </c>
      <c r="B432" s="3" t="s">
        <v>468</v>
      </c>
      <c r="C432" s="3" t="s">
        <v>1236</v>
      </c>
      <c r="D432" s="3" t="s">
        <v>1237</v>
      </c>
      <c r="E432" s="6" t="s">
        <v>1662</v>
      </c>
      <c r="F432" s="7">
        <f>SUMIFS(GQList,GIList,Table_ExternalData_1[[#This Row],[Item_key]],GDList,Table_ExternalData_1[[#Headers],[1]])</f>
        <v>0</v>
      </c>
      <c r="G432" s="7">
        <f>SUMIFS(GQList,GIList,Table_ExternalData_1[[#This Row],[Item_key]],GDList,Table_ExternalData_1[[#Headers],[2]])</f>
        <v>0</v>
      </c>
      <c r="H432" s="7">
        <f>SUMIFS(GQList,GIList,Table_ExternalData_1[[#This Row],[Item_key]],GDList,Table_ExternalData_1[[#Headers],[3]])</f>
        <v>0</v>
      </c>
      <c r="I432" s="7">
        <f>SUMIFS(GQList,GIList,Table_ExternalData_1[[#This Row],[Item_key]],GDList,Table_ExternalData_1[[#Headers],[4]])</f>
        <v>0</v>
      </c>
      <c r="J432" s="7">
        <f>SUMIFS(GQList,GIList,Table_ExternalData_1[[#This Row],[Item_key]],GDList,Table_ExternalData_1[[#Headers],[5]])</f>
        <v>0</v>
      </c>
      <c r="K432" s="7">
        <f>SUMIFS(GQList,GIList,Table_ExternalData_1[[#This Row],[Item_key]],GDList,Table_ExternalData_1[[#Headers],[6]])</f>
        <v>0</v>
      </c>
      <c r="L432" s="7">
        <f>SUMIFS(GQList,GIList,Table_ExternalData_1[[#This Row],[Item_key]],GDList,Table_ExternalData_1[[#Headers],[7]])</f>
        <v>0</v>
      </c>
      <c r="M432" s="7">
        <f>SUMIFS(GQList,GIList,Table_ExternalData_1[[#This Row],[Item_key]],GDList,Table_ExternalData_1[[#Headers],[8]])</f>
        <v>0</v>
      </c>
      <c r="N432" s="7">
        <f>SUMIFS(GQList,GIList,Table_ExternalData_1[[#This Row],[Item_key]],GDList,Table_ExternalData_1[[#Headers],[9]])</f>
        <v>0</v>
      </c>
      <c r="O432" s="7">
        <f>SUMIFS(GQList,GIList,Table_ExternalData_1[[#This Row],[Item_key]],GDList,Table_ExternalData_1[[#Headers],[10]])</f>
        <v>0</v>
      </c>
      <c r="P432" s="7">
        <f>SUMIFS(GQList,GIList,Table_ExternalData_1[[#This Row],[Item_key]],GDList,Table_ExternalData_1[[#Headers],[11]])</f>
        <v>0</v>
      </c>
      <c r="Q432" s="7">
        <f>SUMIFS(GQList,GIList,Table_ExternalData_1[[#This Row],[Item_key]],GDList,Table_ExternalData_1[[#Headers],[12]])</f>
        <v>0</v>
      </c>
      <c r="R432" s="7">
        <f>SUMIFS(GQList,GIList,Table_ExternalData_1[[#This Row],[Item_key]],GDList,Table_ExternalData_1[[#Headers],[13]])</f>
        <v>0</v>
      </c>
      <c r="S432" s="7">
        <f>SUMIFS(GQList,GIList,Table_ExternalData_1[[#This Row],[Item_key]],GDList,Table_ExternalData_1[[#Headers],[14]])</f>
        <v>0</v>
      </c>
      <c r="T432" s="7">
        <f>SUMIFS(GQList,GIList,Table_ExternalData_1[[#This Row],[Item_key]],GDList,Table_ExternalData_1[[#Headers],[15]])</f>
        <v>0</v>
      </c>
      <c r="U432" s="7">
        <f>SUMIFS(GQList,GIList,Table_ExternalData_1[[#This Row],[Item_key]],GDList,Table_ExternalData_1[[#Headers],[16]])</f>
        <v>0</v>
      </c>
      <c r="V432" s="7">
        <f>SUMIFS(GQList,GIList,Table_ExternalData_1[[#This Row],[Item_key]],GDList,Table_ExternalData_1[[#Headers],[17]])</f>
        <v>0</v>
      </c>
      <c r="W432" s="7">
        <f>SUMIFS(GQList,GIList,Table_ExternalData_1[[#This Row],[Item_key]],GDList,Table_ExternalData_1[[#Headers],[18]])</f>
        <v>0</v>
      </c>
      <c r="X432" s="7">
        <f>SUMIFS(GQList,GIList,Table_ExternalData_1[[#This Row],[Item_key]],GDList,Table_ExternalData_1[[#Headers],[19]])</f>
        <v>0</v>
      </c>
      <c r="Y432" s="7">
        <f>SUMIFS(GQList,GIList,Table_ExternalData_1[[#This Row],[Item_key]],GDList,Table_ExternalData_1[[#Headers],[20]])</f>
        <v>0</v>
      </c>
      <c r="Z432" s="7">
        <f>SUMIFS(GQList,GIList,Table_ExternalData_1[[#This Row],[Item_key]],GDList,Table_ExternalData_1[[#Headers],[21]])</f>
        <v>600</v>
      </c>
      <c r="AA432" s="7">
        <f>SUMIFS(GQList,GIList,Table_ExternalData_1[[#This Row],[Item_key]],GDList,Table_ExternalData_1[[#Headers],[22]])</f>
        <v>0</v>
      </c>
      <c r="AB432" s="7">
        <f>SUMIFS(GQList,GIList,Table_ExternalData_1[[#This Row],[Item_key]],GDList,Table_ExternalData_1[[#Headers],[23]])</f>
        <v>0</v>
      </c>
      <c r="AC432" s="7">
        <f>SUMIFS(GQList,GIList,Table_ExternalData_1[[#This Row],[Item_key]],GDList,Table_ExternalData_1[[#Headers],[24]])</f>
        <v>0</v>
      </c>
      <c r="AD432" s="7">
        <f>SUMIFS(GQList,GIList,Table_ExternalData_1[[#This Row],[Item_key]],GDList,Table_ExternalData_1[[#Headers],[25]])</f>
        <v>0</v>
      </c>
      <c r="AE432" s="7">
        <f>SUMIFS(GQList,GIList,Table_ExternalData_1[[#This Row],[Item_key]],GDList,Table_ExternalData_1[[#Headers],[26]])</f>
        <v>0</v>
      </c>
      <c r="AF432" s="7">
        <f>SUMIFS(GQList,GIList,Table_ExternalData_1[[#This Row],[Item_key]],GDList,Table_ExternalData_1[[#Headers],[27]])</f>
        <v>0</v>
      </c>
      <c r="AG432" s="7">
        <f>SUMIFS(GQList,GIList,Table_ExternalData_1[[#This Row],[Item_key]],GDList,Table_ExternalData_1[[#Headers],[28]])</f>
        <v>0</v>
      </c>
      <c r="AH432" s="7">
        <f>SUMIFS(GQList,GIList,Table_ExternalData_1[[#This Row],[Item_key]],GDList,Table_ExternalData_1[[#Headers],[29]])</f>
        <v>0</v>
      </c>
      <c r="AI432" s="7">
        <f>SUMIFS(GQList,GIList,Table_ExternalData_1[[#This Row],[Item_key]],GDList,Table_ExternalData_1[[#Headers],[30]])</f>
        <v>0</v>
      </c>
      <c r="AJ432" s="7">
        <f>SUMIFS(GQList,GIList,Table_ExternalData_1[[#This Row],[Item_key]],GDList,Table_ExternalData_1[[#Headers],[31]])</f>
        <v>0</v>
      </c>
      <c r="AK432" s="7">
        <f>SUM(Table_ExternalData_1[[#This Row],[1]:[31]])</f>
        <v>600</v>
      </c>
    </row>
    <row r="433" spans="1:37" ht="24" hidden="1">
      <c r="A433" s="3" t="s">
        <v>1235</v>
      </c>
      <c r="B433" s="3" t="s">
        <v>98</v>
      </c>
      <c r="C433" s="3" t="s">
        <v>1238</v>
      </c>
      <c r="D433" s="3" t="s">
        <v>1239</v>
      </c>
      <c r="E433" s="6" t="s">
        <v>1662</v>
      </c>
      <c r="F433" s="7">
        <f>SUMIFS(GQList,GIList,Table_ExternalData_1[[#This Row],[Item_key]],GDList,Table_ExternalData_1[[#Headers],[1]])</f>
        <v>0</v>
      </c>
      <c r="G433" s="7">
        <f>SUMIFS(GQList,GIList,Table_ExternalData_1[[#This Row],[Item_key]],GDList,Table_ExternalData_1[[#Headers],[2]])</f>
        <v>0</v>
      </c>
      <c r="H433" s="7">
        <f>SUMIFS(GQList,GIList,Table_ExternalData_1[[#This Row],[Item_key]],GDList,Table_ExternalData_1[[#Headers],[3]])</f>
        <v>0</v>
      </c>
      <c r="I433" s="7">
        <f>SUMIFS(GQList,GIList,Table_ExternalData_1[[#This Row],[Item_key]],GDList,Table_ExternalData_1[[#Headers],[4]])</f>
        <v>2600</v>
      </c>
      <c r="J433" s="7">
        <f>SUMIFS(GQList,GIList,Table_ExternalData_1[[#This Row],[Item_key]],GDList,Table_ExternalData_1[[#Headers],[5]])</f>
        <v>0</v>
      </c>
      <c r="K433" s="7">
        <f>SUMIFS(GQList,GIList,Table_ExternalData_1[[#This Row],[Item_key]],GDList,Table_ExternalData_1[[#Headers],[6]])</f>
        <v>0</v>
      </c>
      <c r="L433" s="7">
        <f>SUMIFS(GQList,GIList,Table_ExternalData_1[[#This Row],[Item_key]],GDList,Table_ExternalData_1[[#Headers],[7]])</f>
        <v>0</v>
      </c>
      <c r="M433" s="7">
        <f>SUMIFS(GQList,GIList,Table_ExternalData_1[[#This Row],[Item_key]],GDList,Table_ExternalData_1[[#Headers],[8]])</f>
        <v>0</v>
      </c>
      <c r="N433" s="7">
        <f>SUMIFS(GQList,GIList,Table_ExternalData_1[[#This Row],[Item_key]],GDList,Table_ExternalData_1[[#Headers],[9]])</f>
        <v>0</v>
      </c>
      <c r="O433" s="7">
        <f>SUMIFS(GQList,GIList,Table_ExternalData_1[[#This Row],[Item_key]],GDList,Table_ExternalData_1[[#Headers],[10]])</f>
        <v>3000</v>
      </c>
      <c r="P433" s="7">
        <f>SUMIFS(GQList,GIList,Table_ExternalData_1[[#This Row],[Item_key]],GDList,Table_ExternalData_1[[#Headers],[11]])</f>
        <v>0</v>
      </c>
      <c r="Q433" s="7">
        <f>SUMIFS(GQList,GIList,Table_ExternalData_1[[#This Row],[Item_key]],GDList,Table_ExternalData_1[[#Headers],[12]])</f>
        <v>0</v>
      </c>
      <c r="R433" s="7">
        <f>SUMIFS(GQList,GIList,Table_ExternalData_1[[#This Row],[Item_key]],GDList,Table_ExternalData_1[[#Headers],[13]])</f>
        <v>0</v>
      </c>
      <c r="S433" s="7">
        <f>SUMIFS(GQList,GIList,Table_ExternalData_1[[#This Row],[Item_key]],GDList,Table_ExternalData_1[[#Headers],[14]])</f>
        <v>0</v>
      </c>
      <c r="T433" s="7">
        <f>SUMIFS(GQList,GIList,Table_ExternalData_1[[#This Row],[Item_key]],GDList,Table_ExternalData_1[[#Headers],[15]])</f>
        <v>0</v>
      </c>
      <c r="U433" s="7">
        <f>SUMIFS(GQList,GIList,Table_ExternalData_1[[#This Row],[Item_key]],GDList,Table_ExternalData_1[[#Headers],[16]])</f>
        <v>1500</v>
      </c>
      <c r="V433" s="7">
        <f>SUMIFS(GQList,GIList,Table_ExternalData_1[[#This Row],[Item_key]],GDList,Table_ExternalData_1[[#Headers],[17]])</f>
        <v>0</v>
      </c>
      <c r="W433" s="7">
        <f>SUMIFS(GQList,GIList,Table_ExternalData_1[[#This Row],[Item_key]],GDList,Table_ExternalData_1[[#Headers],[18]])</f>
        <v>0</v>
      </c>
      <c r="X433" s="7">
        <f>SUMIFS(GQList,GIList,Table_ExternalData_1[[#This Row],[Item_key]],GDList,Table_ExternalData_1[[#Headers],[19]])</f>
        <v>0</v>
      </c>
      <c r="Y433" s="7">
        <f>SUMIFS(GQList,GIList,Table_ExternalData_1[[#This Row],[Item_key]],GDList,Table_ExternalData_1[[#Headers],[20]])</f>
        <v>0</v>
      </c>
      <c r="Z433" s="7">
        <f>SUMIFS(GQList,GIList,Table_ExternalData_1[[#This Row],[Item_key]],GDList,Table_ExternalData_1[[#Headers],[21]])</f>
        <v>0</v>
      </c>
      <c r="AA433" s="7">
        <f>SUMIFS(GQList,GIList,Table_ExternalData_1[[#This Row],[Item_key]],GDList,Table_ExternalData_1[[#Headers],[22]])</f>
        <v>0</v>
      </c>
      <c r="AB433" s="7">
        <f>SUMIFS(GQList,GIList,Table_ExternalData_1[[#This Row],[Item_key]],GDList,Table_ExternalData_1[[#Headers],[23]])</f>
        <v>0</v>
      </c>
      <c r="AC433" s="7">
        <f>SUMIFS(GQList,GIList,Table_ExternalData_1[[#This Row],[Item_key]],GDList,Table_ExternalData_1[[#Headers],[24]])</f>
        <v>0</v>
      </c>
      <c r="AD433" s="7">
        <f>SUMIFS(GQList,GIList,Table_ExternalData_1[[#This Row],[Item_key]],GDList,Table_ExternalData_1[[#Headers],[25]])</f>
        <v>0</v>
      </c>
      <c r="AE433" s="7">
        <f>SUMIFS(GQList,GIList,Table_ExternalData_1[[#This Row],[Item_key]],GDList,Table_ExternalData_1[[#Headers],[26]])</f>
        <v>0</v>
      </c>
      <c r="AF433" s="7">
        <f>SUMIFS(GQList,GIList,Table_ExternalData_1[[#This Row],[Item_key]],GDList,Table_ExternalData_1[[#Headers],[27]])</f>
        <v>0</v>
      </c>
      <c r="AG433" s="7">
        <f>SUMIFS(GQList,GIList,Table_ExternalData_1[[#This Row],[Item_key]],GDList,Table_ExternalData_1[[#Headers],[28]])</f>
        <v>0</v>
      </c>
      <c r="AH433" s="7">
        <f>SUMIFS(GQList,GIList,Table_ExternalData_1[[#This Row],[Item_key]],GDList,Table_ExternalData_1[[#Headers],[29]])</f>
        <v>0</v>
      </c>
      <c r="AI433" s="7">
        <f>SUMIFS(GQList,GIList,Table_ExternalData_1[[#This Row],[Item_key]],GDList,Table_ExternalData_1[[#Headers],[30]])</f>
        <v>0</v>
      </c>
      <c r="AJ433" s="7">
        <f>SUMIFS(GQList,GIList,Table_ExternalData_1[[#This Row],[Item_key]],GDList,Table_ExternalData_1[[#Headers],[31]])</f>
        <v>0</v>
      </c>
      <c r="AK433" s="7">
        <f>SUM(Table_ExternalData_1[[#This Row],[1]:[31]])</f>
        <v>7100</v>
      </c>
    </row>
    <row r="434" spans="1:37" ht="24" hidden="1">
      <c r="A434" s="3" t="s">
        <v>1235</v>
      </c>
      <c r="B434" s="3" t="s">
        <v>205</v>
      </c>
      <c r="C434" s="3" t="s">
        <v>1240</v>
      </c>
      <c r="D434" s="3" t="s">
        <v>1241</v>
      </c>
      <c r="E434" s="6" t="s">
        <v>1662</v>
      </c>
      <c r="F434" s="7">
        <f>SUMIFS(GQList,GIList,Table_ExternalData_1[[#This Row],[Item_key]],GDList,Table_ExternalData_1[[#Headers],[1]])</f>
        <v>0</v>
      </c>
      <c r="G434" s="7">
        <f>SUMIFS(GQList,GIList,Table_ExternalData_1[[#This Row],[Item_key]],GDList,Table_ExternalData_1[[#Headers],[2]])</f>
        <v>0</v>
      </c>
      <c r="H434" s="7">
        <f>SUMIFS(GQList,GIList,Table_ExternalData_1[[#This Row],[Item_key]],GDList,Table_ExternalData_1[[#Headers],[3]])</f>
        <v>0</v>
      </c>
      <c r="I434" s="7">
        <f>SUMIFS(GQList,GIList,Table_ExternalData_1[[#This Row],[Item_key]],GDList,Table_ExternalData_1[[#Headers],[4]])</f>
        <v>0</v>
      </c>
      <c r="J434" s="7">
        <f>SUMIFS(GQList,GIList,Table_ExternalData_1[[#This Row],[Item_key]],GDList,Table_ExternalData_1[[#Headers],[5]])</f>
        <v>0</v>
      </c>
      <c r="K434" s="7">
        <f>SUMIFS(GQList,GIList,Table_ExternalData_1[[#This Row],[Item_key]],GDList,Table_ExternalData_1[[#Headers],[6]])</f>
        <v>0</v>
      </c>
      <c r="L434" s="7">
        <f>SUMIFS(GQList,GIList,Table_ExternalData_1[[#This Row],[Item_key]],GDList,Table_ExternalData_1[[#Headers],[7]])</f>
        <v>0</v>
      </c>
      <c r="M434" s="7">
        <f>SUMIFS(GQList,GIList,Table_ExternalData_1[[#This Row],[Item_key]],GDList,Table_ExternalData_1[[#Headers],[8]])</f>
        <v>0</v>
      </c>
      <c r="N434" s="7">
        <f>SUMIFS(GQList,GIList,Table_ExternalData_1[[#This Row],[Item_key]],GDList,Table_ExternalData_1[[#Headers],[9]])</f>
        <v>500</v>
      </c>
      <c r="O434" s="7">
        <f>SUMIFS(GQList,GIList,Table_ExternalData_1[[#This Row],[Item_key]],GDList,Table_ExternalData_1[[#Headers],[10]])</f>
        <v>300</v>
      </c>
      <c r="P434" s="7">
        <f>SUMIFS(GQList,GIList,Table_ExternalData_1[[#This Row],[Item_key]],GDList,Table_ExternalData_1[[#Headers],[11]])</f>
        <v>0</v>
      </c>
      <c r="Q434" s="7">
        <f>SUMIFS(GQList,GIList,Table_ExternalData_1[[#This Row],[Item_key]],GDList,Table_ExternalData_1[[#Headers],[12]])</f>
        <v>0</v>
      </c>
      <c r="R434" s="7">
        <f>SUMIFS(GQList,GIList,Table_ExternalData_1[[#This Row],[Item_key]],GDList,Table_ExternalData_1[[#Headers],[13]])</f>
        <v>0</v>
      </c>
      <c r="S434" s="7">
        <f>SUMIFS(GQList,GIList,Table_ExternalData_1[[#This Row],[Item_key]],GDList,Table_ExternalData_1[[#Headers],[14]])</f>
        <v>0</v>
      </c>
      <c r="T434" s="7">
        <f>SUMIFS(GQList,GIList,Table_ExternalData_1[[#This Row],[Item_key]],GDList,Table_ExternalData_1[[#Headers],[15]])</f>
        <v>0</v>
      </c>
      <c r="U434" s="7">
        <f>SUMIFS(GQList,GIList,Table_ExternalData_1[[#This Row],[Item_key]],GDList,Table_ExternalData_1[[#Headers],[16]])</f>
        <v>0</v>
      </c>
      <c r="V434" s="7">
        <f>SUMIFS(GQList,GIList,Table_ExternalData_1[[#This Row],[Item_key]],GDList,Table_ExternalData_1[[#Headers],[17]])</f>
        <v>0</v>
      </c>
      <c r="W434" s="7">
        <f>SUMIFS(GQList,GIList,Table_ExternalData_1[[#This Row],[Item_key]],GDList,Table_ExternalData_1[[#Headers],[18]])</f>
        <v>0</v>
      </c>
      <c r="X434" s="7">
        <f>SUMIFS(GQList,GIList,Table_ExternalData_1[[#This Row],[Item_key]],GDList,Table_ExternalData_1[[#Headers],[19]])</f>
        <v>0</v>
      </c>
      <c r="Y434" s="7">
        <f>SUMIFS(GQList,GIList,Table_ExternalData_1[[#This Row],[Item_key]],GDList,Table_ExternalData_1[[#Headers],[20]])</f>
        <v>0</v>
      </c>
      <c r="Z434" s="7">
        <f>SUMIFS(GQList,GIList,Table_ExternalData_1[[#This Row],[Item_key]],GDList,Table_ExternalData_1[[#Headers],[21]])</f>
        <v>0</v>
      </c>
      <c r="AA434" s="7">
        <f>SUMIFS(GQList,GIList,Table_ExternalData_1[[#This Row],[Item_key]],GDList,Table_ExternalData_1[[#Headers],[22]])</f>
        <v>0</v>
      </c>
      <c r="AB434" s="7">
        <f>SUMIFS(GQList,GIList,Table_ExternalData_1[[#This Row],[Item_key]],GDList,Table_ExternalData_1[[#Headers],[23]])</f>
        <v>0</v>
      </c>
      <c r="AC434" s="7">
        <f>SUMIFS(GQList,GIList,Table_ExternalData_1[[#This Row],[Item_key]],GDList,Table_ExternalData_1[[#Headers],[24]])</f>
        <v>0</v>
      </c>
      <c r="AD434" s="7">
        <f>SUMIFS(GQList,GIList,Table_ExternalData_1[[#This Row],[Item_key]],GDList,Table_ExternalData_1[[#Headers],[25]])</f>
        <v>0</v>
      </c>
      <c r="AE434" s="7">
        <f>SUMIFS(GQList,GIList,Table_ExternalData_1[[#This Row],[Item_key]],GDList,Table_ExternalData_1[[#Headers],[26]])</f>
        <v>0</v>
      </c>
      <c r="AF434" s="7">
        <f>SUMIFS(GQList,GIList,Table_ExternalData_1[[#This Row],[Item_key]],GDList,Table_ExternalData_1[[#Headers],[27]])</f>
        <v>0</v>
      </c>
      <c r="AG434" s="7">
        <f>SUMIFS(GQList,GIList,Table_ExternalData_1[[#This Row],[Item_key]],GDList,Table_ExternalData_1[[#Headers],[28]])</f>
        <v>0</v>
      </c>
      <c r="AH434" s="7">
        <f>SUMIFS(GQList,GIList,Table_ExternalData_1[[#This Row],[Item_key]],GDList,Table_ExternalData_1[[#Headers],[29]])</f>
        <v>0</v>
      </c>
      <c r="AI434" s="7">
        <f>SUMIFS(GQList,GIList,Table_ExternalData_1[[#This Row],[Item_key]],GDList,Table_ExternalData_1[[#Headers],[30]])</f>
        <v>0</v>
      </c>
      <c r="AJ434" s="7">
        <f>SUMIFS(GQList,GIList,Table_ExternalData_1[[#This Row],[Item_key]],GDList,Table_ExternalData_1[[#Headers],[31]])</f>
        <v>0</v>
      </c>
      <c r="AK434" s="7">
        <f>SUM(Table_ExternalData_1[[#This Row],[1]:[31]])</f>
        <v>800</v>
      </c>
    </row>
    <row r="435" spans="1:37" ht="24" hidden="1">
      <c r="A435" s="3" t="s">
        <v>1235</v>
      </c>
      <c r="B435" s="3" t="s">
        <v>280</v>
      </c>
      <c r="C435" s="3" t="s">
        <v>1242</v>
      </c>
      <c r="D435" s="3" t="s">
        <v>1243</v>
      </c>
      <c r="E435" s="6" t="s">
        <v>1662</v>
      </c>
      <c r="F435" s="7">
        <f>SUMIFS(GQList,GIList,Table_ExternalData_1[[#This Row],[Item_key]],GDList,Table_ExternalData_1[[#Headers],[1]])</f>
        <v>0</v>
      </c>
      <c r="G435" s="7">
        <f>SUMIFS(GQList,GIList,Table_ExternalData_1[[#This Row],[Item_key]],GDList,Table_ExternalData_1[[#Headers],[2]])</f>
        <v>0</v>
      </c>
      <c r="H435" s="7">
        <f>SUMIFS(GQList,GIList,Table_ExternalData_1[[#This Row],[Item_key]],GDList,Table_ExternalData_1[[#Headers],[3]])</f>
        <v>0</v>
      </c>
      <c r="I435" s="7">
        <f>SUMIFS(GQList,GIList,Table_ExternalData_1[[#This Row],[Item_key]],GDList,Table_ExternalData_1[[#Headers],[4]])</f>
        <v>0</v>
      </c>
      <c r="J435" s="7">
        <f>SUMIFS(GQList,GIList,Table_ExternalData_1[[#This Row],[Item_key]],GDList,Table_ExternalData_1[[#Headers],[5]])</f>
        <v>0</v>
      </c>
      <c r="K435" s="7">
        <f>SUMIFS(GQList,GIList,Table_ExternalData_1[[#This Row],[Item_key]],GDList,Table_ExternalData_1[[#Headers],[6]])</f>
        <v>0</v>
      </c>
      <c r="L435" s="7">
        <f>SUMIFS(GQList,GIList,Table_ExternalData_1[[#This Row],[Item_key]],GDList,Table_ExternalData_1[[#Headers],[7]])</f>
        <v>0</v>
      </c>
      <c r="M435" s="7">
        <f>SUMIFS(GQList,GIList,Table_ExternalData_1[[#This Row],[Item_key]],GDList,Table_ExternalData_1[[#Headers],[8]])</f>
        <v>0</v>
      </c>
      <c r="N435" s="7">
        <f>SUMIFS(GQList,GIList,Table_ExternalData_1[[#This Row],[Item_key]],GDList,Table_ExternalData_1[[#Headers],[9]])</f>
        <v>0</v>
      </c>
      <c r="O435" s="7">
        <f>SUMIFS(GQList,GIList,Table_ExternalData_1[[#This Row],[Item_key]],GDList,Table_ExternalData_1[[#Headers],[10]])</f>
        <v>800</v>
      </c>
      <c r="P435" s="7">
        <f>SUMIFS(GQList,GIList,Table_ExternalData_1[[#This Row],[Item_key]],GDList,Table_ExternalData_1[[#Headers],[11]])</f>
        <v>0</v>
      </c>
      <c r="Q435" s="7">
        <f>SUMIFS(GQList,GIList,Table_ExternalData_1[[#This Row],[Item_key]],GDList,Table_ExternalData_1[[#Headers],[12]])</f>
        <v>0</v>
      </c>
      <c r="R435" s="7">
        <f>SUMIFS(GQList,GIList,Table_ExternalData_1[[#This Row],[Item_key]],GDList,Table_ExternalData_1[[#Headers],[13]])</f>
        <v>0</v>
      </c>
      <c r="S435" s="7">
        <f>SUMIFS(GQList,GIList,Table_ExternalData_1[[#This Row],[Item_key]],GDList,Table_ExternalData_1[[#Headers],[14]])</f>
        <v>0</v>
      </c>
      <c r="T435" s="7">
        <f>SUMIFS(GQList,GIList,Table_ExternalData_1[[#This Row],[Item_key]],GDList,Table_ExternalData_1[[#Headers],[15]])</f>
        <v>0</v>
      </c>
      <c r="U435" s="7">
        <f>SUMIFS(GQList,GIList,Table_ExternalData_1[[#This Row],[Item_key]],GDList,Table_ExternalData_1[[#Headers],[16]])</f>
        <v>0</v>
      </c>
      <c r="V435" s="7">
        <f>SUMIFS(GQList,GIList,Table_ExternalData_1[[#This Row],[Item_key]],GDList,Table_ExternalData_1[[#Headers],[17]])</f>
        <v>0</v>
      </c>
      <c r="W435" s="7">
        <f>SUMIFS(GQList,GIList,Table_ExternalData_1[[#This Row],[Item_key]],GDList,Table_ExternalData_1[[#Headers],[18]])</f>
        <v>0</v>
      </c>
      <c r="X435" s="7">
        <f>SUMIFS(GQList,GIList,Table_ExternalData_1[[#This Row],[Item_key]],GDList,Table_ExternalData_1[[#Headers],[19]])</f>
        <v>0</v>
      </c>
      <c r="Y435" s="7">
        <f>SUMIFS(GQList,GIList,Table_ExternalData_1[[#This Row],[Item_key]],GDList,Table_ExternalData_1[[#Headers],[20]])</f>
        <v>0</v>
      </c>
      <c r="Z435" s="7">
        <f>SUMIFS(GQList,GIList,Table_ExternalData_1[[#This Row],[Item_key]],GDList,Table_ExternalData_1[[#Headers],[21]])</f>
        <v>0</v>
      </c>
      <c r="AA435" s="7">
        <f>SUMIFS(GQList,GIList,Table_ExternalData_1[[#This Row],[Item_key]],GDList,Table_ExternalData_1[[#Headers],[22]])</f>
        <v>0</v>
      </c>
      <c r="AB435" s="7">
        <f>SUMIFS(GQList,GIList,Table_ExternalData_1[[#This Row],[Item_key]],GDList,Table_ExternalData_1[[#Headers],[23]])</f>
        <v>0</v>
      </c>
      <c r="AC435" s="7">
        <f>SUMIFS(GQList,GIList,Table_ExternalData_1[[#This Row],[Item_key]],GDList,Table_ExternalData_1[[#Headers],[24]])</f>
        <v>0</v>
      </c>
      <c r="AD435" s="7">
        <f>SUMIFS(GQList,GIList,Table_ExternalData_1[[#This Row],[Item_key]],GDList,Table_ExternalData_1[[#Headers],[25]])</f>
        <v>0</v>
      </c>
      <c r="AE435" s="7">
        <f>SUMIFS(GQList,GIList,Table_ExternalData_1[[#This Row],[Item_key]],GDList,Table_ExternalData_1[[#Headers],[26]])</f>
        <v>0</v>
      </c>
      <c r="AF435" s="7">
        <f>SUMIFS(GQList,GIList,Table_ExternalData_1[[#This Row],[Item_key]],GDList,Table_ExternalData_1[[#Headers],[27]])</f>
        <v>0</v>
      </c>
      <c r="AG435" s="7">
        <f>SUMIFS(GQList,GIList,Table_ExternalData_1[[#This Row],[Item_key]],GDList,Table_ExternalData_1[[#Headers],[28]])</f>
        <v>0</v>
      </c>
      <c r="AH435" s="7">
        <f>SUMIFS(GQList,GIList,Table_ExternalData_1[[#This Row],[Item_key]],GDList,Table_ExternalData_1[[#Headers],[29]])</f>
        <v>0</v>
      </c>
      <c r="AI435" s="7">
        <f>SUMIFS(GQList,GIList,Table_ExternalData_1[[#This Row],[Item_key]],GDList,Table_ExternalData_1[[#Headers],[30]])</f>
        <v>0</v>
      </c>
      <c r="AJ435" s="7">
        <f>SUMIFS(GQList,GIList,Table_ExternalData_1[[#This Row],[Item_key]],GDList,Table_ExternalData_1[[#Headers],[31]])</f>
        <v>0</v>
      </c>
      <c r="AK435" s="7">
        <f>SUM(Table_ExternalData_1[[#This Row],[1]:[31]])</f>
        <v>800</v>
      </c>
    </row>
    <row r="436" spans="1:37" ht="24" hidden="1">
      <c r="A436" s="3" t="s">
        <v>1235</v>
      </c>
      <c r="B436" s="3" t="s">
        <v>1735</v>
      </c>
      <c r="C436" s="3" t="s">
        <v>2004</v>
      </c>
      <c r="D436" s="3" t="s">
        <v>2005</v>
      </c>
      <c r="E436" s="6" t="s">
        <v>1662</v>
      </c>
      <c r="F436" s="7">
        <f>SUMIFS(GQList,GIList,Table_ExternalData_1[[#This Row],[Item_key]],GDList,Table_ExternalData_1[[#Headers],[1]])</f>
        <v>0</v>
      </c>
      <c r="G436" s="7">
        <f>SUMIFS(GQList,GIList,Table_ExternalData_1[[#This Row],[Item_key]],GDList,Table_ExternalData_1[[#Headers],[2]])</f>
        <v>0</v>
      </c>
      <c r="H436" s="7">
        <f>SUMIFS(GQList,GIList,Table_ExternalData_1[[#This Row],[Item_key]],GDList,Table_ExternalData_1[[#Headers],[3]])</f>
        <v>0</v>
      </c>
      <c r="I436" s="7">
        <f>SUMIFS(GQList,GIList,Table_ExternalData_1[[#This Row],[Item_key]],GDList,Table_ExternalData_1[[#Headers],[4]])</f>
        <v>0</v>
      </c>
      <c r="J436" s="7">
        <f>SUMIFS(GQList,GIList,Table_ExternalData_1[[#This Row],[Item_key]],GDList,Table_ExternalData_1[[#Headers],[5]])</f>
        <v>0</v>
      </c>
      <c r="K436" s="7">
        <f>SUMIFS(GQList,GIList,Table_ExternalData_1[[#This Row],[Item_key]],GDList,Table_ExternalData_1[[#Headers],[6]])</f>
        <v>0</v>
      </c>
      <c r="L436" s="7">
        <f>SUMIFS(GQList,GIList,Table_ExternalData_1[[#This Row],[Item_key]],GDList,Table_ExternalData_1[[#Headers],[7]])</f>
        <v>0</v>
      </c>
      <c r="M436" s="7">
        <f>SUMIFS(GQList,GIList,Table_ExternalData_1[[#This Row],[Item_key]],GDList,Table_ExternalData_1[[#Headers],[8]])</f>
        <v>0</v>
      </c>
      <c r="N436" s="7">
        <f>SUMIFS(GQList,GIList,Table_ExternalData_1[[#This Row],[Item_key]],GDList,Table_ExternalData_1[[#Headers],[9]])</f>
        <v>0</v>
      </c>
      <c r="O436" s="7">
        <f>SUMIFS(GQList,GIList,Table_ExternalData_1[[#This Row],[Item_key]],GDList,Table_ExternalData_1[[#Headers],[10]])</f>
        <v>0</v>
      </c>
      <c r="P436" s="7">
        <f>SUMIFS(GQList,GIList,Table_ExternalData_1[[#This Row],[Item_key]],GDList,Table_ExternalData_1[[#Headers],[11]])</f>
        <v>0</v>
      </c>
      <c r="Q436" s="7">
        <f>SUMIFS(GQList,GIList,Table_ExternalData_1[[#This Row],[Item_key]],GDList,Table_ExternalData_1[[#Headers],[12]])</f>
        <v>0</v>
      </c>
      <c r="R436" s="7">
        <f>SUMIFS(GQList,GIList,Table_ExternalData_1[[#This Row],[Item_key]],GDList,Table_ExternalData_1[[#Headers],[13]])</f>
        <v>0</v>
      </c>
      <c r="S436" s="7">
        <f>SUMIFS(GQList,GIList,Table_ExternalData_1[[#This Row],[Item_key]],GDList,Table_ExternalData_1[[#Headers],[14]])</f>
        <v>0</v>
      </c>
      <c r="T436" s="7">
        <f>SUMIFS(GQList,GIList,Table_ExternalData_1[[#This Row],[Item_key]],GDList,Table_ExternalData_1[[#Headers],[15]])</f>
        <v>0</v>
      </c>
      <c r="U436" s="7">
        <f>SUMIFS(GQList,GIList,Table_ExternalData_1[[#This Row],[Item_key]],GDList,Table_ExternalData_1[[#Headers],[16]])</f>
        <v>0</v>
      </c>
      <c r="V436" s="7">
        <f>SUMIFS(GQList,GIList,Table_ExternalData_1[[#This Row],[Item_key]],GDList,Table_ExternalData_1[[#Headers],[17]])</f>
        <v>0</v>
      </c>
      <c r="W436" s="7">
        <f>SUMIFS(GQList,GIList,Table_ExternalData_1[[#This Row],[Item_key]],GDList,Table_ExternalData_1[[#Headers],[18]])</f>
        <v>0</v>
      </c>
      <c r="X436" s="7">
        <f>SUMIFS(GQList,GIList,Table_ExternalData_1[[#This Row],[Item_key]],GDList,Table_ExternalData_1[[#Headers],[19]])</f>
        <v>0</v>
      </c>
      <c r="Y436" s="7">
        <f>SUMIFS(GQList,GIList,Table_ExternalData_1[[#This Row],[Item_key]],GDList,Table_ExternalData_1[[#Headers],[20]])</f>
        <v>0</v>
      </c>
      <c r="Z436" s="7">
        <f>SUMIFS(GQList,GIList,Table_ExternalData_1[[#This Row],[Item_key]],GDList,Table_ExternalData_1[[#Headers],[21]])</f>
        <v>0</v>
      </c>
      <c r="AA436" s="7">
        <f>SUMIFS(GQList,GIList,Table_ExternalData_1[[#This Row],[Item_key]],GDList,Table_ExternalData_1[[#Headers],[22]])</f>
        <v>0</v>
      </c>
      <c r="AB436" s="7">
        <f>SUMIFS(GQList,GIList,Table_ExternalData_1[[#This Row],[Item_key]],GDList,Table_ExternalData_1[[#Headers],[23]])</f>
        <v>0</v>
      </c>
      <c r="AC436" s="7">
        <f>SUMIFS(GQList,GIList,Table_ExternalData_1[[#This Row],[Item_key]],GDList,Table_ExternalData_1[[#Headers],[24]])</f>
        <v>0</v>
      </c>
      <c r="AD436" s="7">
        <f>SUMIFS(GQList,GIList,Table_ExternalData_1[[#This Row],[Item_key]],GDList,Table_ExternalData_1[[#Headers],[25]])</f>
        <v>0</v>
      </c>
      <c r="AE436" s="7">
        <f>SUMIFS(GQList,GIList,Table_ExternalData_1[[#This Row],[Item_key]],GDList,Table_ExternalData_1[[#Headers],[26]])</f>
        <v>0</v>
      </c>
      <c r="AF436" s="7">
        <f>SUMIFS(GQList,GIList,Table_ExternalData_1[[#This Row],[Item_key]],GDList,Table_ExternalData_1[[#Headers],[27]])</f>
        <v>0</v>
      </c>
      <c r="AG436" s="7">
        <f>SUMIFS(GQList,GIList,Table_ExternalData_1[[#This Row],[Item_key]],GDList,Table_ExternalData_1[[#Headers],[28]])</f>
        <v>0</v>
      </c>
      <c r="AH436" s="7">
        <f>SUMIFS(GQList,GIList,Table_ExternalData_1[[#This Row],[Item_key]],GDList,Table_ExternalData_1[[#Headers],[29]])</f>
        <v>0</v>
      </c>
      <c r="AI436" s="7">
        <f>SUMIFS(GQList,GIList,Table_ExternalData_1[[#This Row],[Item_key]],GDList,Table_ExternalData_1[[#Headers],[30]])</f>
        <v>0</v>
      </c>
      <c r="AJ436" s="7">
        <f>SUMIFS(GQList,GIList,Table_ExternalData_1[[#This Row],[Item_key]],GDList,Table_ExternalData_1[[#Headers],[31]])</f>
        <v>7800</v>
      </c>
      <c r="AK436" s="7">
        <f>SUM(Table_ExternalData_1[[#This Row],[1]:[31]])</f>
        <v>7800</v>
      </c>
    </row>
    <row r="437" spans="1:37" ht="24" hidden="1">
      <c r="A437" s="3" t="s">
        <v>1235</v>
      </c>
      <c r="B437" s="3" t="s">
        <v>1721</v>
      </c>
      <c r="C437" s="3" t="s">
        <v>2006</v>
      </c>
      <c r="D437" s="3" t="s">
        <v>2007</v>
      </c>
      <c r="E437" s="6" t="s">
        <v>1662</v>
      </c>
      <c r="F437" s="7">
        <f>SUMIFS(GQList,GIList,Table_ExternalData_1[[#This Row],[Item_key]],GDList,Table_ExternalData_1[[#Headers],[1]])</f>
        <v>0</v>
      </c>
      <c r="G437" s="7">
        <f>SUMIFS(GQList,GIList,Table_ExternalData_1[[#This Row],[Item_key]],GDList,Table_ExternalData_1[[#Headers],[2]])</f>
        <v>0</v>
      </c>
      <c r="H437" s="7">
        <f>SUMIFS(GQList,GIList,Table_ExternalData_1[[#This Row],[Item_key]],GDList,Table_ExternalData_1[[#Headers],[3]])</f>
        <v>0</v>
      </c>
      <c r="I437" s="7">
        <f>SUMIFS(GQList,GIList,Table_ExternalData_1[[#This Row],[Item_key]],GDList,Table_ExternalData_1[[#Headers],[4]])</f>
        <v>0</v>
      </c>
      <c r="J437" s="7">
        <f>SUMIFS(GQList,GIList,Table_ExternalData_1[[#This Row],[Item_key]],GDList,Table_ExternalData_1[[#Headers],[5]])</f>
        <v>0</v>
      </c>
      <c r="K437" s="7">
        <f>SUMIFS(GQList,GIList,Table_ExternalData_1[[#This Row],[Item_key]],GDList,Table_ExternalData_1[[#Headers],[6]])</f>
        <v>0</v>
      </c>
      <c r="L437" s="7">
        <f>SUMIFS(GQList,GIList,Table_ExternalData_1[[#This Row],[Item_key]],GDList,Table_ExternalData_1[[#Headers],[7]])</f>
        <v>0</v>
      </c>
      <c r="M437" s="7">
        <f>SUMIFS(GQList,GIList,Table_ExternalData_1[[#This Row],[Item_key]],GDList,Table_ExternalData_1[[#Headers],[8]])</f>
        <v>0</v>
      </c>
      <c r="N437" s="7">
        <f>SUMIFS(GQList,GIList,Table_ExternalData_1[[#This Row],[Item_key]],GDList,Table_ExternalData_1[[#Headers],[9]])</f>
        <v>0</v>
      </c>
      <c r="O437" s="7">
        <f>SUMIFS(GQList,GIList,Table_ExternalData_1[[#This Row],[Item_key]],GDList,Table_ExternalData_1[[#Headers],[10]])</f>
        <v>0</v>
      </c>
      <c r="P437" s="7">
        <f>SUMIFS(GQList,GIList,Table_ExternalData_1[[#This Row],[Item_key]],GDList,Table_ExternalData_1[[#Headers],[11]])</f>
        <v>0</v>
      </c>
      <c r="Q437" s="7">
        <f>SUMIFS(GQList,GIList,Table_ExternalData_1[[#This Row],[Item_key]],GDList,Table_ExternalData_1[[#Headers],[12]])</f>
        <v>0</v>
      </c>
      <c r="R437" s="7">
        <f>SUMIFS(GQList,GIList,Table_ExternalData_1[[#This Row],[Item_key]],GDList,Table_ExternalData_1[[#Headers],[13]])</f>
        <v>0</v>
      </c>
      <c r="S437" s="7">
        <f>SUMIFS(GQList,GIList,Table_ExternalData_1[[#This Row],[Item_key]],GDList,Table_ExternalData_1[[#Headers],[14]])</f>
        <v>0</v>
      </c>
      <c r="T437" s="7">
        <f>SUMIFS(GQList,GIList,Table_ExternalData_1[[#This Row],[Item_key]],GDList,Table_ExternalData_1[[#Headers],[15]])</f>
        <v>0</v>
      </c>
      <c r="U437" s="7">
        <f>SUMIFS(GQList,GIList,Table_ExternalData_1[[#This Row],[Item_key]],GDList,Table_ExternalData_1[[#Headers],[16]])</f>
        <v>0</v>
      </c>
      <c r="V437" s="7">
        <f>SUMIFS(GQList,GIList,Table_ExternalData_1[[#This Row],[Item_key]],GDList,Table_ExternalData_1[[#Headers],[17]])</f>
        <v>0</v>
      </c>
      <c r="W437" s="7">
        <f>SUMIFS(GQList,GIList,Table_ExternalData_1[[#This Row],[Item_key]],GDList,Table_ExternalData_1[[#Headers],[18]])</f>
        <v>0</v>
      </c>
      <c r="X437" s="7">
        <f>SUMIFS(GQList,GIList,Table_ExternalData_1[[#This Row],[Item_key]],GDList,Table_ExternalData_1[[#Headers],[19]])</f>
        <v>0</v>
      </c>
      <c r="Y437" s="7">
        <f>SUMIFS(GQList,GIList,Table_ExternalData_1[[#This Row],[Item_key]],GDList,Table_ExternalData_1[[#Headers],[20]])</f>
        <v>0</v>
      </c>
      <c r="Z437" s="7">
        <f>SUMIFS(GQList,GIList,Table_ExternalData_1[[#This Row],[Item_key]],GDList,Table_ExternalData_1[[#Headers],[21]])</f>
        <v>0</v>
      </c>
      <c r="AA437" s="7">
        <f>SUMIFS(GQList,GIList,Table_ExternalData_1[[#This Row],[Item_key]],GDList,Table_ExternalData_1[[#Headers],[22]])</f>
        <v>0</v>
      </c>
      <c r="AB437" s="7">
        <f>SUMIFS(GQList,GIList,Table_ExternalData_1[[#This Row],[Item_key]],GDList,Table_ExternalData_1[[#Headers],[23]])</f>
        <v>0</v>
      </c>
      <c r="AC437" s="7">
        <f>SUMIFS(GQList,GIList,Table_ExternalData_1[[#This Row],[Item_key]],GDList,Table_ExternalData_1[[#Headers],[24]])</f>
        <v>0</v>
      </c>
      <c r="AD437" s="7">
        <f>SUMIFS(GQList,GIList,Table_ExternalData_1[[#This Row],[Item_key]],GDList,Table_ExternalData_1[[#Headers],[25]])</f>
        <v>0</v>
      </c>
      <c r="AE437" s="7">
        <f>SUMIFS(GQList,GIList,Table_ExternalData_1[[#This Row],[Item_key]],GDList,Table_ExternalData_1[[#Headers],[26]])</f>
        <v>0</v>
      </c>
      <c r="AF437" s="7">
        <f>SUMIFS(GQList,GIList,Table_ExternalData_1[[#This Row],[Item_key]],GDList,Table_ExternalData_1[[#Headers],[27]])</f>
        <v>0</v>
      </c>
      <c r="AG437" s="7">
        <f>SUMIFS(GQList,GIList,Table_ExternalData_1[[#This Row],[Item_key]],GDList,Table_ExternalData_1[[#Headers],[28]])</f>
        <v>0</v>
      </c>
      <c r="AH437" s="7">
        <f>SUMIFS(GQList,GIList,Table_ExternalData_1[[#This Row],[Item_key]],GDList,Table_ExternalData_1[[#Headers],[29]])</f>
        <v>0</v>
      </c>
      <c r="AI437" s="7">
        <f>SUMIFS(GQList,GIList,Table_ExternalData_1[[#This Row],[Item_key]],GDList,Table_ExternalData_1[[#Headers],[30]])</f>
        <v>0</v>
      </c>
      <c r="AJ437" s="7">
        <f>SUMIFS(GQList,GIList,Table_ExternalData_1[[#This Row],[Item_key]],GDList,Table_ExternalData_1[[#Headers],[31]])</f>
        <v>7800</v>
      </c>
      <c r="AK437" s="7">
        <f>SUM(Table_ExternalData_1[[#This Row],[1]:[31]])</f>
        <v>7800</v>
      </c>
    </row>
    <row r="438" spans="1:37" ht="24" hidden="1">
      <c r="A438" s="3" t="s">
        <v>1235</v>
      </c>
      <c r="B438" s="3" t="s">
        <v>1721</v>
      </c>
      <c r="C438" s="3" t="s">
        <v>2006</v>
      </c>
      <c r="D438" s="3" t="s">
        <v>2007</v>
      </c>
      <c r="E438" s="6" t="s">
        <v>1663</v>
      </c>
      <c r="F438" s="7">
        <f>SUMIFS(GQList,GIList,Table_ExternalData_1[[#This Row],[Item_key]],GDList,Table_ExternalData_1[[#Headers],[1]])</f>
        <v>0</v>
      </c>
      <c r="G438" s="7">
        <f>SUMIFS(GQList,GIList,Table_ExternalData_1[[#This Row],[Item_key]],GDList,Table_ExternalData_1[[#Headers],[2]])</f>
        <v>0</v>
      </c>
      <c r="H438" s="7">
        <f>SUMIFS(GQList,GIList,Table_ExternalData_1[[#This Row],[Item_key]],GDList,Table_ExternalData_1[[#Headers],[3]])</f>
        <v>0</v>
      </c>
      <c r="I438" s="7">
        <f>SUMIFS(GQList,GIList,Table_ExternalData_1[[#This Row],[Item_key]],GDList,Table_ExternalData_1[[#Headers],[4]])</f>
        <v>0</v>
      </c>
      <c r="J438" s="7">
        <f>SUMIFS(GQList,GIList,Table_ExternalData_1[[#This Row],[Item_key]],GDList,Table_ExternalData_1[[#Headers],[5]])</f>
        <v>0</v>
      </c>
      <c r="K438" s="7">
        <f>SUMIFS(GQList,GIList,Table_ExternalData_1[[#This Row],[Item_key]],GDList,Table_ExternalData_1[[#Headers],[6]])</f>
        <v>0</v>
      </c>
      <c r="L438" s="7">
        <f>SUMIFS(GQList,GIList,Table_ExternalData_1[[#This Row],[Item_key]],GDList,Table_ExternalData_1[[#Headers],[7]])</f>
        <v>0</v>
      </c>
      <c r="M438" s="7">
        <f>SUMIFS(GQList,GIList,Table_ExternalData_1[[#This Row],[Item_key]],GDList,Table_ExternalData_1[[#Headers],[8]])</f>
        <v>0</v>
      </c>
      <c r="N438" s="7">
        <f>SUMIFS(GQList,GIList,Table_ExternalData_1[[#This Row],[Item_key]],GDList,Table_ExternalData_1[[#Headers],[9]])</f>
        <v>0</v>
      </c>
      <c r="O438" s="7">
        <f>SUMIFS(GQList,GIList,Table_ExternalData_1[[#This Row],[Item_key]],GDList,Table_ExternalData_1[[#Headers],[10]])</f>
        <v>0</v>
      </c>
      <c r="P438" s="7">
        <f>SUMIFS(GQList,GIList,Table_ExternalData_1[[#This Row],[Item_key]],GDList,Table_ExternalData_1[[#Headers],[11]])</f>
        <v>0</v>
      </c>
      <c r="Q438" s="7">
        <f>SUMIFS(GQList,GIList,Table_ExternalData_1[[#This Row],[Item_key]],GDList,Table_ExternalData_1[[#Headers],[12]])</f>
        <v>0</v>
      </c>
      <c r="R438" s="7">
        <f>SUMIFS(GQList,GIList,Table_ExternalData_1[[#This Row],[Item_key]],GDList,Table_ExternalData_1[[#Headers],[13]])</f>
        <v>0</v>
      </c>
      <c r="S438" s="7">
        <f>SUMIFS(GQList,GIList,Table_ExternalData_1[[#This Row],[Item_key]],GDList,Table_ExternalData_1[[#Headers],[14]])</f>
        <v>0</v>
      </c>
      <c r="T438" s="7">
        <f>SUMIFS(GQList,GIList,Table_ExternalData_1[[#This Row],[Item_key]],GDList,Table_ExternalData_1[[#Headers],[15]])</f>
        <v>0</v>
      </c>
      <c r="U438" s="7">
        <f>SUMIFS(GQList,GIList,Table_ExternalData_1[[#This Row],[Item_key]],GDList,Table_ExternalData_1[[#Headers],[16]])</f>
        <v>0</v>
      </c>
      <c r="V438" s="7">
        <f>SUMIFS(GQList,GIList,Table_ExternalData_1[[#This Row],[Item_key]],GDList,Table_ExternalData_1[[#Headers],[17]])</f>
        <v>0</v>
      </c>
      <c r="W438" s="7">
        <f>SUMIFS(GQList,GIList,Table_ExternalData_1[[#This Row],[Item_key]],GDList,Table_ExternalData_1[[#Headers],[18]])</f>
        <v>0</v>
      </c>
      <c r="X438" s="7">
        <f>SUMIFS(GQList,GIList,Table_ExternalData_1[[#This Row],[Item_key]],GDList,Table_ExternalData_1[[#Headers],[19]])</f>
        <v>0</v>
      </c>
      <c r="Y438" s="7">
        <f>SUMIFS(GQList,GIList,Table_ExternalData_1[[#This Row],[Item_key]],GDList,Table_ExternalData_1[[#Headers],[20]])</f>
        <v>0</v>
      </c>
      <c r="Z438" s="7">
        <f>SUMIFS(GQList,GIList,Table_ExternalData_1[[#This Row],[Item_key]],GDList,Table_ExternalData_1[[#Headers],[21]])</f>
        <v>0</v>
      </c>
      <c r="AA438" s="7">
        <f>SUMIFS(GQList,GIList,Table_ExternalData_1[[#This Row],[Item_key]],GDList,Table_ExternalData_1[[#Headers],[22]])</f>
        <v>0</v>
      </c>
      <c r="AB438" s="7">
        <f>SUMIFS(GQList,GIList,Table_ExternalData_1[[#This Row],[Item_key]],GDList,Table_ExternalData_1[[#Headers],[23]])</f>
        <v>0</v>
      </c>
      <c r="AC438" s="7">
        <f>SUMIFS(GQList,GIList,Table_ExternalData_1[[#This Row],[Item_key]],GDList,Table_ExternalData_1[[#Headers],[24]])</f>
        <v>0</v>
      </c>
      <c r="AD438" s="7">
        <f>SUMIFS(GQList,GIList,Table_ExternalData_1[[#This Row],[Item_key]],GDList,Table_ExternalData_1[[#Headers],[25]])</f>
        <v>0</v>
      </c>
      <c r="AE438" s="7">
        <f>SUMIFS(GQList,GIList,Table_ExternalData_1[[#This Row],[Item_key]],GDList,Table_ExternalData_1[[#Headers],[26]])</f>
        <v>0</v>
      </c>
      <c r="AF438" s="7">
        <f>SUMIFS(GQList,GIList,Table_ExternalData_1[[#This Row],[Item_key]],GDList,Table_ExternalData_1[[#Headers],[27]])</f>
        <v>0</v>
      </c>
      <c r="AG438" s="7">
        <f>SUMIFS(GQList,GIList,Table_ExternalData_1[[#This Row],[Item_key]],GDList,Table_ExternalData_1[[#Headers],[28]])</f>
        <v>0</v>
      </c>
      <c r="AH438" s="7">
        <f>SUMIFS(GQList,GIList,Table_ExternalData_1[[#This Row],[Item_key]],GDList,Table_ExternalData_1[[#Headers],[29]])</f>
        <v>0</v>
      </c>
      <c r="AI438" s="7">
        <f>SUMIFS(GQList,GIList,Table_ExternalData_1[[#This Row],[Item_key]],GDList,Table_ExternalData_1[[#Headers],[30]])</f>
        <v>0</v>
      </c>
      <c r="AJ438" s="7">
        <f>SUMIFS(GQList,GIList,Table_ExternalData_1[[#This Row],[Item_key]],GDList,Table_ExternalData_1[[#Headers],[31]])</f>
        <v>7800</v>
      </c>
      <c r="AK438" s="7">
        <f>SUM(Table_ExternalData_1[[#This Row],[1]:[31]])</f>
        <v>7800</v>
      </c>
    </row>
    <row r="439" spans="1:37" ht="24" hidden="1">
      <c r="A439" s="3" t="s">
        <v>1235</v>
      </c>
      <c r="B439" s="3" t="s">
        <v>112</v>
      </c>
      <c r="C439" s="3" t="s">
        <v>1244</v>
      </c>
      <c r="D439" s="3" t="s">
        <v>1245</v>
      </c>
      <c r="E439" s="6" t="s">
        <v>1662</v>
      </c>
      <c r="F439" s="7">
        <f>SUMIFS(GQList,GIList,Table_ExternalData_1[[#This Row],[Item_key]],GDList,Table_ExternalData_1[[#Headers],[1]])</f>
        <v>0</v>
      </c>
      <c r="G439" s="7">
        <f>SUMIFS(GQList,GIList,Table_ExternalData_1[[#This Row],[Item_key]],GDList,Table_ExternalData_1[[#Headers],[2]])</f>
        <v>0</v>
      </c>
      <c r="H439" s="7">
        <f>SUMIFS(GQList,GIList,Table_ExternalData_1[[#This Row],[Item_key]],GDList,Table_ExternalData_1[[#Headers],[3]])</f>
        <v>0</v>
      </c>
      <c r="I439" s="7">
        <f>SUMIFS(GQList,GIList,Table_ExternalData_1[[#This Row],[Item_key]],GDList,Table_ExternalData_1[[#Headers],[4]])</f>
        <v>1000</v>
      </c>
      <c r="J439" s="7">
        <f>SUMIFS(GQList,GIList,Table_ExternalData_1[[#This Row],[Item_key]],GDList,Table_ExternalData_1[[#Headers],[5]])</f>
        <v>0</v>
      </c>
      <c r="K439" s="7">
        <f>SUMIFS(GQList,GIList,Table_ExternalData_1[[#This Row],[Item_key]],GDList,Table_ExternalData_1[[#Headers],[6]])</f>
        <v>0</v>
      </c>
      <c r="L439" s="7">
        <f>SUMIFS(GQList,GIList,Table_ExternalData_1[[#This Row],[Item_key]],GDList,Table_ExternalData_1[[#Headers],[7]])</f>
        <v>0</v>
      </c>
      <c r="M439" s="7">
        <f>SUMIFS(GQList,GIList,Table_ExternalData_1[[#This Row],[Item_key]],GDList,Table_ExternalData_1[[#Headers],[8]])</f>
        <v>0</v>
      </c>
      <c r="N439" s="7">
        <f>SUMIFS(GQList,GIList,Table_ExternalData_1[[#This Row],[Item_key]],GDList,Table_ExternalData_1[[#Headers],[9]])</f>
        <v>0</v>
      </c>
      <c r="O439" s="7">
        <f>SUMIFS(GQList,GIList,Table_ExternalData_1[[#This Row],[Item_key]],GDList,Table_ExternalData_1[[#Headers],[10]])</f>
        <v>0</v>
      </c>
      <c r="P439" s="7">
        <f>SUMIFS(GQList,GIList,Table_ExternalData_1[[#This Row],[Item_key]],GDList,Table_ExternalData_1[[#Headers],[11]])</f>
        <v>0</v>
      </c>
      <c r="Q439" s="7">
        <f>SUMIFS(GQList,GIList,Table_ExternalData_1[[#This Row],[Item_key]],GDList,Table_ExternalData_1[[#Headers],[12]])</f>
        <v>0</v>
      </c>
      <c r="R439" s="7">
        <f>SUMIFS(GQList,GIList,Table_ExternalData_1[[#This Row],[Item_key]],GDList,Table_ExternalData_1[[#Headers],[13]])</f>
        <v>0</v>
      </c>
      <c r="S439" s="7">
        <f>SUMIFS(GQList,GIList,Table_ExternalData_1[[#This Row],[Item_key]],GDList,Table_ExternalData_1[[#Headers],[14]])</f>
        <v>0</v>
      </c>
      <c r="T439" s="7">
        <f>SUMIFS(GQList,GIList,Table_ExternalData_1[[#This Row],[Item_key]],GDList,Table_ExternalData_1[[#Headers],[15]])</f>
        <v>0</v>
      </c>
      <c r="U439" s="7">
        <f>SUMIFS(GQList,GIList,Table_ExternalData_1[[#This Row],[Item_key]],GDList,Table_ExternalData_1[[#Headers],[16]])</f>
        <v>0</v>
      </c>
      <c r="V439" s="7">
        <f>SUMIFS(GQList,GIList,Table_ExternalData_1[[#This Row],[Item_key]],GDList,Table_ExternalData_1[[#Headers],[17]])</f>
        <v>0</v>
      </c>
      <c r="W439" s="7">
        <f>SUMIFS(GQList,GIList,Table_ExternalData_1[[#This Row],[Item_key]],GDList,Table_ExternalData_1[[#Headers],[18]])</f>
        <v>0</v>
      </c>
      <c r="X439" s="7">
        <f>SUMIFS(GQList,GIList,Table_ExternalData_1[[#This Row],[Item_key]],GDList,Table_ExternalData_1[[#Headers],[19]])</f>
        <v>0</v>
      </c>
      <c r="Y439" s="7">
        <f>SUMIFS(GQList,GIList,Table_ExternalData_1[[#This Row],[Item_key]],GDList,Table_ExternalData_1[[#Headers],[20]])</f>
        <v>0</v>
      </c>
      <c r="Z439" s="7">
        <f>SUMIFS(GQList,GIList,Table_ExternalData_1[[#This Row],[Item_key]],GDList,Table_ExternalData_1[[#Headers],[21]])</f>
        <v>0</v>
      </c>
      <c r="AA439" s="7">
        <f>SUMIFS(GQList,GIList,Table_ExternalData_1[[#This Row],[Item_key]],GDList,Table_ExternalData_1[[#Headers],[22]])</f>
        <v>0</v>
      </c>
      <c r="AB439" s="7">
        <f>SUMIFS(GQList,GIList,Table_ExternalData_1[[#This Row],[Item_key]],GDList,Table_ExternalData_1[[#Headers],[23]])</f>
        <v>0</v>
      </c>
      <c r="AC439" s="7">
        <f>SUMIFS(GQList,GIList,Table_ExternalData_1[[#This Row],[Item_key]],GDList,Table_ExternalData_1[[#Headers],[24]])</f>
        <v>0</v>
      </c>
      <c r="AD439" s="7">
        <f>SUMIFS(GQList,GIList,Table_ExternalData_1[[#This Row],[Item_key]],GDList,Table_ExternalData_1[[#Headers],[25]])</f>
        <v>0</v>
      </c>
      <c r="AE439" s="7">
        <f>SUMIFS(GQList,GIList,Table_ExternalData_1[[#This Row],[Item_key]],GDList,Table_ExternalData_1[[#Headers],[26]])</f>
        <v>0</v>
      </c>
      <c r="AF439" s="7">
        <f>SUMIFS(GQList,GIList,Table_ExternalData_1[[#This Row],[Item_key]],GDList,Table_ExternalData_1[[#Headers],[27]])</f>
        <v>0</v>
      </c>
      <c r="AG439" s="7">
        <f>SUMIFS(GQList,GIList,Table_ExternalData_1[[#This Row],[Item_key]],GDList,Table_ExternalData_1[[#Headers],[28]])</f>
        <v>0</v>
      </c>
      <c r="AH439" s="7">
        <f>SUMIFS(GQList,GIList,Table_ExternalData_1[[#This Row],[Item_key]],GDList,Table_ExternalData_1[[#Headers],[29]])</f>
        <v>0</v>
      </c>
      <c r="AI439" s="7">
        <f>SUMIFS(GQList,GIList,Table_ExternalData_1[[#This Row],[Item_key]],GDList,Table_ExternalData_1[[#Headers],[30]])</f>
        <v>0</v>
      </c>
      <c r="AJ439" s="7">
        <f>SUMIFS(GQList,GIList,Table_ExternalData_1[[#This Row],[Item_key]],GDList,Table_ExternalData_1[[#Headers],[31]])</f>
        <v>0</v>
      </c>
      <c r="AK439" s="7">
        <f>SUM(Table_ExternalData_1[[#This Row],[1]:[31]])</f>
        <v>1000</v>
      </c>
    </row>
    <row r="440" spans="1:37" ht="24" hidden="1">
      <c r="A440" s="3" t="s">
        <v>1235</v>
      </c>
      <c r="B440" s="3" t="s">
        <v>113</v>
      </c>
      <c r="C440" s="3" t="s">
        <v>1246</v>
      </c>
      <c r="D440" s="3" t="s">
        <v>1247</v>
      </c>
      <c r="E440" s="6" t="s">
        <v>1662</v>
      </c>
      <c r="F440" s="7">
        <f>SUMIFS(GQList,GIList,Table_ExternalData_1[[#This Row],[Item_key]],GDList,Table_ExternalData_1[[#Headers],[1]])</f>
        <v>0</v>
      </c>
      <c r="G440" s="7">
        <f>SUMIFS(GQList,GIList,Table_ExternalData_1[[#This Row],[Item_key]],GDList,Table_ExternalData_1[[#Headers],[2]])</f>
        <v>0</v>
      </c>
      <c r="H440" s="7">
        <f>SUMIFS(GQList,GIList,Table_ExternalData_1[[#This Row],[Item_key]],GDList,Table_ExternalData_1[[#Headers],[3]])</f>
        <v>0</v>
      </c>
      <c r="I440" s="7">
        <f>SUMIFS(GQList,GIList,Table_ExternalData_1[[#This Row],[Item_key]],GDList,Table_ExternalData_1[[#Headers],[4]])</f>
        <v>1000</v>
      </c>
      <c r="J440" s="7">
        <f>SUMIFS(GQList,GIList,Table_ExternalData_1[[#This Row],[Item_key]],GDList,Table_ExternalData_1[[#Headers],[5]])</f>
        <v>0</v>
      </c>
      <c r="K440" s="7">
        <f>SUMIFS(GQList,GIList,Table_ExternalData_1[[#This Row],[Item_key]],GDList,Table_ExternalData_1[[#Headers],[6]])</f>
        <v>0</v>
      </c>
      <c r="L440" s="7">
        <f>SUMIFS(GQList,GIList,Table_ExternalData_1[[#This Row],[Item_key]],GDList,Table_ExternalData_1[[#Headers],[7]])</f>
        <v>0</v>
      </c>
      <c r="M440" s="7">
        <f>SUMIFS(GQList,GIList,Table_ExternalData_1[[#This Row],[Item_key]],GDList,Table_ExternalData_1[[#Headers],[8]])</f>
        <v>0</v>
      </c>
      <c r="N440" s="7">
        <f>SUMIFS(GQList,GIList,Table_ExternalData_1[[#This Row],[Item_key]],GDList,Table_ExternalData_1[[#Headers],[9]])</f>
        <v>0</v>
      </c>
      <c r="O440" s="7">
        <f>SUMIFS(GQList,GIList,Table_ExternalData_1[[#This Row],[Item_key]],GDList,Table_ExternalData_1[[#Headers],[10]])</f>
        <v>900</v>
      </c>
      <c r="P440" s="7">
        <f>SUMIFS(GQList,GIList,Table_ExternalData_1[[#This Row],[Item_key]],GDList,Table_ExternalData_1[[#Headers],[11]])</f>
        <v>0</v>
      </c>
      <c r="Q440" s="7">
        <f>SUMIFS(GQList,GIList,Table_ExternalData_1[[#This Row],[Item_key]],GDList,Table_ExternalData_1[[#Headers],[12]])</f>
        <v>0</v>
      </c>
      <c r="R440" s="7">
        <f>SUMIFS(GQList,GIList,Table_ExternalData_1[[#This Row],[Item_key]],GDList,Table_ExternalData_1[[#Headers],[13]])</f>
        <v>0</v>
      </c>
      <c r="S440" s="7">
        <f>SUMIFS(GQList,GIList,Table_ExternalData_1[[#This Row],[Item_key]],GDList,Table_ExternalData_1[[#Headers],[14]])</f>
        <v>0</v>
      </c>
      <c r="T440" s="7">
        <f>SUMIFS(GQList,GIList,Table_ExternalData_1[[#This Row],[Item_key]],GDList,Table_ExternalData_1[[#Headers],[15]])</f>
        <v>0</v>
      </c>
      <c r="U440" s="7">
        <f>SUMIFS(GQList,GIList,Table_ExternalData_1[[#This Row],[Item_key]],GDList,Table_ExternalData_1[[#Headers],[16]])</f>
        <v>1500</v>
      </c>
      <c r="V440" s="7">
        <f>SUMIFS(GQList,GIList,Table_ExternalData_1[[#This Row],[Item_key]],GDList,Table_ExternalData_1[[#Headers],[17]])</f>
        <v>0</v>
      </c>
      <c r="W440" s="7">
        <f>SUMIFS(GQList,GIList,Table_ExternalData_1[[#This Row],[Item_key]],GDList,Table_ExternalData_1[[#Headers],[18]])</f>
        <v>0</v>
      </c>
      <c r="X440" s="7">
        <f>SUMIFS(GQList,GIList,Table_ExternalData_1[[#This Row],[Item_key]],GDList,Table_ExternalData_1[[#Headers],[19]])</f>
        <v>0</v>
      </c>
      <c r="Y440" s="7">
        <f>SUMIFS(GQList,GIList,Table_ExternalData_1[[#This Row],[Item_key]],GDList,Table_ExternalData_1[[#Headers],[20]])</f>
        <v>0</v>
      </c>
      <c r="Z440" s="7">
        <f>SUMIFS(GQList,GIList,Table_ExternalData_1[[#This Row],[Item_key]],GDList,Table_ExternalData_1[[#Headers],[21]])</f>
        <v>0</v>
      </c>
      <c r="AA440" s="7">
        <f>SUMIFS(GQList,GIList,Table_ExternalData_1[[#This Row],[Item_key]],GDList,Table_ExternalData_1[[#Headers],[22]])</f>
        <v>0</v>
      </c>
      <c r="AB440" s="7">
        <f>SUMIFS(GQList,GIList,Table_ExternalData_1[[#This Row],[Item_key]],GDList,Table_ExternalData_1[[#Headers],[23]])</f>
        <v>0</v>
      </c>
      <c r="AC440" s="7">
        <f>SUMIFS(GQList,GIList,Table_ExternalData_1[[#This Row],[Item_key]],GDList,Table_ExternalData_1[[#Headers],[24]])</f>
        <v>2000</v>
      </c>
      <c r="AD440" s="7">
        <f>SUMIFS(GQList,GIList,Table_ExternalData_1[[#This Row],[Item_key]],GDList,Table_ExternalData_1[[#Headers],[25]])</f>
        <v>0</v>
      </c>
      <c r="AE440" s="7">
        <f>SUMIFS(GQList,GIList,Table_ExternalData_1[[#This Row],[Item_key]],GDList,Table_ExternalData_1[[#Headers],[26]])</f>
        <v>0</v>
      </c>
      <c r="AF440" s="7">
        <f>SUMIFS(GQList,GIList,Table_ExternalData_1[[#This Row],[Item_key]],GDList,Table_ExternalData_1[[#Headers],[27]])</f>
        <v>0</v>
      </c>
      <c r="AG440" s="7">
        <f>SUMIFS(GQList,GIList,Table_ExternalData_1[[#This Row],[Item_key]],GDList,Table_ExternalData_1[[#Headers],[28]])</f>
        <v>0</v>
      </c>
      <c r="AH440" s="7">
        <f>SUMIFS(GQList,GIList,Table_ExternalData_1[[#This Row],[Item_key]],GDList,Table_ExternalData_1[[#Headers],[29]])</f>
        <v>0</v>
      </c>
      <c r="AI440" s="7">
        <f>SUMIFS(GQList,GIList,Table_ExternalData_1[[#This Row],[Item_key]],GDList,Table_ExternalData_1[[#Headers],[30]])</f>
        <v>0</v>
      </c>
      <c r="AJ440" s="7">
        <f>SUMIFS(GQList,GIList,Table_ExternalData_1[[#This Row],[Item_key]],GDList,Table_ExternalData_1[[#Headers],[31]])</f>
        <v>0</v>
      </c>
      <c r="AK440" s="7">
        <f>SUM(Table_ExternalData_1[[#This Row],[1]:[31]])</f>
        <v>5400</v>
      </c>
    </row>
    <row r="441" spans="1:37" ht="24" hidden="1">
      <c r="A441" s="3" t="s">
        <v>1235</v>
      </c>
      <c r="B441" s="3" t="s">
        <v>121</v>
      </c>
      <c r="C441" s="3" t="s">
        <v>1248</v>
      </c>
      <c r="D441" s="3" t="s">
        <v>1249</v>
      </c>
      <c r="E441" s="6" t="s">
        <v>1662</v>
      </c>
      <c r="F441" s="7">
        <f>SUMIFS(GQList,GIList,Table_ExternalData_1[[#This Row],[Item_key]],GDList,Table_ExternalData_1[[#Headers],[1]])</f>
        <v>0</v>
      </c>
      <c r="G441" s="7">
        <f>SUMIFS(GQList,GIList,Table_ExternalData_1[[#This Row],[Item_key]],GDList,Table_ExternalData_1[[#Headers],[2]])</f>
        <v>0</v>
      </c>
      <c r="H441" s="7">
        <f>SUMIFS(GQList,GIList,Table_ExternalData_1[[#This Row],[Item_key]],GDList,Table_ExternalData_1[[#Headers],[3]])</f>
        <v>0</v>
      </c>
      <c r="I441" s="7">
        <f>SUMIFS(GQList,GIList,Table_ExternalData_1[[#This Row],[Item_key]],GDList,Table_ExternalData_1[[#Headers],[4]])</f>
        <v>550</v>
      </c>
      <c r="J441" s="7">
        <f>SUMIFS(GQList,GIList,Table_ExternalData_1[[#This Row],[Item_key]],GDList,Table_ExternalData_1[[#Headers],[5]])</f>
        <v>0</v>
      </c>
      <c r="K441" s="7">
        <f>SUMIFS(GQList,GIList,Table_ExternalData_1[[#This Row],[Item_key]],GDList,Table_ExternalData_1[[#Headers],[6]])</f>
        <v>0</v>
      </c>
      <c r="L441" s="7">
        <f>SUMIFS(GQList,GIList,Table_ExternalData_1[[#This Row],[Item_key]],GDList,Table_ExternalData_1[[#Headers],[7]])</f>
        <v>0</v>
      </c>
      <c r="M441" s="7">
        <f>SUMIFS(GQList,GIList,Table_ExternalData_1[[#This Row],[Item_key]],GDList,Table_ExternalData_1[[#Headers],[8]])</f>
        <v>0</v>
      </c>
      <c r="N441" s="7">
        <f>SUMIFS(GQList,GIList,Table_ExternalData_1[[#This Row],[Item_key]],GDList,Table_ExternalData_1[[#Headers],[9]])</f>
        <v>0</v>
      </c>
      <c r="O441" s="7">
        <f>SUMIFS(GQList,GIList,Table_ExternalData_1[[#This Row],[Item_key]],GDList,Table_ExternalData_1[[#Headers],[10]])</f>
        <v>1000</v>
      </c>
      <c r="P441" s="7">
        <f>SUMIFS(GQList,GIList,Table_ExternalData_1[[#This Row],[Item_key]],GDList,Table_ExternalData_1[[#Headers],[11]])</f>
        <v>0</v>
      </c>
      <c r="Q441" s="7">
        <f>SUMIFS(GQList,GIList,Table_ExternalData_1[[#This Row],[Item_key]],GDList,Table_ExternalData_1[[#Headers],[12]])</f>
        <v>0</v>
      </c>
      <c r="R441" s="7">
        <f>SUMIFS(GQList,GIList,Table_ExternalData_1[[#This Row],[Item_key]],GDList,Table_ExternalData_1[[#Headers],[13]])</f>
        <v>0</v>
      </c>
      <c r="S441" s="7">
        <f>SUMIFS(GQList,GIList,Table_ExternalData_1[[#This Row],[Item_key]],GDList,Table_ExternalData_1[[#Headers],[14]])</f>
        <v>0</v>
      </c>
      <c r="T441" s="7">
        <f>SUMIFS(GQList,GIList,Table_ExternalData_1[[#This Row],[Item_key]],GDList,Table_ExternalData_1[[#Headers],[15]])</f>
        <v>0</v>
      </c>
      <c r="U441" s="7">
        <f>SUMIFS(GQList,GIList,Table_ExternalData_1[[#This Row],[Item_key]],GDList,Table_ExternalData_1[[#Headers],[16]])</f>
        <v>800</v>
      </c>
      <c r="V441" s="7">
        <f>SUMIFS(GQList,GIList,Table_ExternalData_1[[#This Row],[Item_key]],GDList,Table_ExternalData_1[[#Headers],[17]])</f>
        <v>0</v>
      </c>
      <c r="W441" s="7">
        <f>SUMIFS(GQList,GIList,Table_ExternalData_1[[#This Row],[Item_key]],GDList,Table_ExternalData_1[[#Headers],[18]])</f>
        <v>0</v>
      </c>
      <c r="X441" s="7">
        <f>SUMIFS(GQList,GIList,Table_ExternalData_1[[#This Row],[Item_key]],GDList,Table_ExternalData_1[[#Headers],[19]])</f>
        <v>0</v>
      </c>
      <c r="Y441" s="7">
        <f>SUMIFS(GQList,GIList,Table_ExternalData_1[[#This Row],[Item_key]],GDList,Table_ExternalData_1[[#Headers],[20]])</f>
        <v>0</v>
      </c>
      <c r="Z441" s="7">
        <f>SUMIFS(GQList,GIList,Table_ExternalData_1[[#This Row],[Item_key]],GDList,Table_ExternalData_1[[#Headers],[21]])</f>
        <v>0</v>
      </c>
      <c r="AA441" s="7">
        <f>SUMIFS(GQList,GIList,Table_ExternalData_1[[#This Row],[Item_key]],GDList,Table_ExternalData_1[[#Headers],[22]])</f>
        <v>0</v>
      </c>
      <c r="AB441" s="7">
        <f>SUMIFS(GQList,GIList,Table_ExternalData_1[[#This Row],[Item_key]],GDList,Table_ExternalData_1[[#Headers],[23]])</f>
        <v>0</v>
      </c>
      <c r="AC441" s="7">
        <f>SUMIFS(GQList,GIList,Table_ExternalData_1[[#This Row],[Item_key]],GDList,Table_ExternalData_1[[#Headers],[24]])</f>
        <v>250</v>
      </c>
      <c r="AD441" s="7">
        <f>SUMIFS(GQList,GIList,Table_ExternalData_1[[#This Row],[Item_key]],GDList,Table_ExternalData_1[[#Headers],[25]])</f>
        <v>0</v>
      </c>
      <c r="AE441" s="7">
        <f>SUMIFS(GQList,GIList,Table_ExternalData_1[[#This Row],[Item_key]],GDList,Table_ExternalData_1[[#Headers],[26]])</f>
        <v>1250</v>
      </c>
      <c r="AF441" s="7">
        <f>SUMIFS(GQList,GIList,Table_ExternalData_1[[#This Row],[Item_key]],GDList,Table_ExternalData_1[[#Headers],[27]])</f>
        <v>0</v>
      </c>
      <c r="AG441" s="7">
        <f>SUMIFS(GQList,GIList,Table_ExternalData_1[[#This Row],[Item_key]],GDList,Table_ExternalData_1[[#Headers],[28]])</f>
        <v>0</v>
      </c>
      <c r="AH441" s="7">
        <f>SUMIFS(GQList,GIList,Table_ExternalData_1[[#This Row],[Item_key]],GDList,Table_ExternalData_1[[#Headers],[29]])</f>
        <v>0</v>
      </c>
      <c r="AI441" s="7">
        <f>SUMIFS(GQList,GIList,Table_ExternalData_1[[#This Row],[Item_key]],GDList,Table_ExternalData_1[[#Headers],[30]])</f>
        <v>500</v>
      </c>
      <c r="AJ441" s="7">
        <f>SUMIFS(GQList,GIList,Table_ExternalData_1[[#This Row],[Item_key]],GDList,Table_ExternalData_1[[#Headers],[31]])</f>
        <v>0</v>
      </c>
      <c r="AK441" s="7">
        <f>SUM(Table_ExternalData_1[[#This Row],[1]:[31]])</f>
        <v>4350</v>
      </c>
    </row>
    <row r="442" spans="1:37" ht="24" hidden="1">
      <c r="A442" s="3" t="s">
        <v>1235</v>
      </c>
      <c r="B442" s="3" t="s">
        <v>1722</v>
      </c>
      <c r="C442" s="3" t="s">
        <v>2008</v>
      </c>
      <c r="D442" s="3" t="s">
        <v>2009</v>
      </c>
      <c r="E442" s="6" t="s">
        <v>1662</v>
      </c>
      <c r="F442" s="7">
        <f>SUMIFS(GQList,GIList,Table_ExternalData_1[[#This Row],[Item_key]],GDList,Table_ExternalData_1[[#Headers],[1]])</f>
        <v>0</v>
      </c>
      <c r="G442" s="7">
        <f>SUMIFS(GQList,GIList,Table_ExternalData_1[[#This Row],[Item_key]],GDList,Table_ExternalData_1[[#Headers],[2]])</f>
        <v>0</v>
      </c>
      <c r="H442" s="7">
        <f>SUMIFS(GQList,GIList,Table_ExternalData_1[[#This Row],[Item_key]],GDList,Table_ExternalData_1[[#Headers],[3]])</f>
        <v>0</v>
      </c>
      <c r="I442" s="7">
        <f>SUMIFS(GQList,GIList,Table_ExternalData_1[[#This Row],[Item_key]],GDList,Table_ExternalData_1[[#Headers],[4]])</f>
        <v>0</v>
      </c>
      <c r="J442" s="7">
        <f>SUMIFS(GQList,GIList,Table_ExternalData_1[[#This Row],[Item_key]],GDList,Table_ExternalData_1[[#Headers],[5]])</f>
        <v>0</v>
      </c>
      <c r="K442" s="7">
        <f>SUMIFS(GQList,GIList,Table_ExternalData_1[[#This Row],[Item_key]],GDList,Table_ExternalData_1[[#Headers],[6]])</f>
        <v>0</v>
      </c>
      <c r="L442" s="7">
        <f>SUMIFS(GQList,GIList,Table_ExternalData_1[[#This Row],[Item_key]],GDList,Table_ExternalData_1[[#Headers],[7]])</f>
        <v>0</v>
      </c>
      <c r="M442" s="7">
        <f>SUMIFS(GQList,GIList,Table_ExternalData_1[[#This Row],[Item_key]],GDList,Table_ExternalData_1[[#Headers],[8]])</f>
        <v>0</v>
      </c>
      <c r="N442" s="7">
        <f>SUMIFS(GQList,GIList,Table_ExternalData_1[[#This Row],[Item_key]],GDList,Table_ExternalData_1[[#Headers],[9]])</f>
        <v>0</v>
      </c>
      <c r="O442" s="7">
        <f>SUMIFS(GQList,GIList,Table_ExternalData_1[[#This Row],[Item_key]],GDList,Table_ExternalData_1[[#Headers],[10]])</f>
        <v>0</v>
      </c>
      <c r="P442" s="7">
        <f>SUMIFS(GQList,GIList,Table_ExternalData_1[[#This Row],[Item_key]],GDList,Table_ExternalData_1[[#Headers],[11]])</f>
        <v>0</v>
      </c>
      <c r="Q442" s="7">
        <f>SUMIFS(GQList,GIList,Table_ExternalData_1[[#This Row],[Item_key]],GDList,Table_ExternalData_1[[#Headers],[12]])</f>
        <v>0</v>
      </c>
      <c r="R442" s="7">
        <f>SUMIFS(GQList,GIList,Table_ExternalData_1[[#This Row],[Item_key]],GDList,Table_ExternalData_1[[#Headers],[13]])</f>
        <v>0</v>
      </c>
      <c r="S442" s="7">
        <f>SUMIFS(GQList,GIList,Table_ExternalData_1[[#This Row],[Item_key]],GDList,Table_ExternalData_1[[#Headers],[14]])</f>
        <v>0</v>
      </c>
      <c r="T442" s="7">
        <f>SUMIFS(GQList,GIList,Table_ExternalData_1[[#This Row],[Item_key]],GDList,Table_ExternalData_1[[#Headers],[15]])</f>
        <v>0</v>
      </c>
      <c r="U442" s="7">
        <f>SUMIFS(GQList,GIList,Table_ExternalData_1[[#This Row],[Item_key]],GDList,Table_ExternalData_1[[#Headers],[16]])</f>
        <v>0</v>
      </c>
      <c r="V442" s="7">
        <f>SUMIFS(GQList,GIList,Table_ExternalData_1[[#This Row],[Item_key]],GDList,Table_ExternalData_1[[#Headers],[17]])</f>
        <v>0</v>
      </c>
      <c r="W442" s="7">
        <f>SUMIFS(GQList,GIList,Table_ExternalData_1[[#This Row],[Item_key]],GDList,Table_ExternalData_1[[#Headers],[18]])</f>
        <v>0</v>
      </c>
      <c r="X442" s="7">
        <f>SUMIFS(GQList,GIList,Table_ExternalData_1[[#This Row],[Item_key]],GDList,Table_ExternalData_1[[#Headers],[19]])</f>
        <v>0</v>
      </c>
      <c r="Y442" s="7">
        <f>SUMIFS(GQList,GIList,Table_ExternalData_1[[#This Row],[Item_key]],GDList,Table_ExternalData_1[[#Headers],[20]])</f>
        <v>0</v>
      </c>
      <c r="Z442" s="7">
        <f>SUMIFS(GQList,GIList,Table_ExternalData_1[[#This Row],[Item_key]],GDList,Table_ExternalData_1[[#Headers],[21]])</f>
        <v>0</v>
      </c>
      <c r="AA442" s="7">
        <f>SUMIFS(GQList,GIList,Table_ExternalData_1[[#This Row],[Item_key]],GDList,Table_ExternalData_1[[#Headers],[22]])</f>
        <v>0</v>
      </c>
      <c r="AB442" s="7">
        <f>SUMIFS(GQList,GIList,Table_ExternalData_1[[#This Row],[Item_key]],GDList,Table_ExternalData_1[[#Headers],[23]])</f>
        <v>0</v>
      </c>
      <c r="AC442" s="7">
        <f>SUMIFS(GQList,GIList,Table_ExternalData_1[[#This Row],[Item_key]],GDList,Table_ExternalData_1[[#Headers],[24]])</f>
        <v>0</v>
      </c>
      <c r="AD442" s="7">
        <f>SUMIFS(GQList,GIList,Table_ExternalData_1[[#This Row],[Item_key]],GDList,Table_ExternalData_1[[#Headers],[25]])</f>
        <v>0</v>
      </c>
      <c r="AE442" s="7">
        <f>SUMIFS(GQList,GIList,Table_ExternalData_1[[#This Row],[Item_key]],GDList,Table_ExternalData_1[[#Headers],[26]])</f>
        <v>0</v>
      </c>
      <c r="AF442" s="7">
        <f>SUMIFS(GQList,GIList,Table_ExternalData_1[[#This Row],[Item_key]],GDList,Table_ExternalData_1[[#Headers],[27]])</f>
        <v>0</v>
      </c>
      <c r="AG442" s="7">
        <f>SUMIFS(GQList,GIList,Table_ExternalData_1[[#This Row],[Item_key]],GDList,Table_ExternalData_1[[#Headers],[28]])</f>
        <v>0</v>
      </c>
      <c r="AH442" s="7">
        <f>SUMIFS(GQList,GIList,Table_ExternalData_1[[#This Row],[Item_key]],GDList,Table_ExternalData_1[[#Headers],[29]])</f>
        <v>0</v>
      </c>
      <c r="AI442" s="7">
        <f>SUMIFS(GQList,GIList,Table_ExternalData_1[[#This Row],[Item_key]],GDList,Table_ExternalData_1[[#Headers],[30]])</f>
        <v>0</v>
      </c>
      <c r="AJ442" s="7">
        <f>SUMIFS(GQList,GIList,Table_ExternalData_1[[#This Row],[Item_key]],GDList,Table_ExternalData_1[[#Headers],[31]])</f>
        <v>7800</v>
      </c>
      <c r="AK442" s="7">
        <f>SUM(Table_ExternalData_1[[#This Row],[1]:[31]])</f>
        <v>7800</v>
      </c>
    </row>
    <row r="443" spans="1:37" ht="24" hidden="1">
      <c r="A443" s="3" t="s">
        <v>1235</v>
      </c>
      <c r="B443" s="3" t="s">
        <v>1722</v>
      </c>
      <c r="C443" s="3" t="s">
        <v>2008</v>
      </c>
      <c r="D443" s="3" t="s">
        <v>2009</v>
      </c>
      <c r="E443" s="6" t="s">
        <v>1663</v>
      </c>
      <c r="F443" s="7">
        <f>SUMIFS(GQList,GIList,Table_ExternalData_1[[#This Row],[Item_key]],GDList,Table_ExternalData_1[[#Headers],[1]])</f>
        <v>0</v>
      </c>
      <c r="G443" s="7">
        <f>SUMIFS(GQList,GIList,Table_ExternalData_1[[#This Row],[Item_key]],GDList,Table_ExternalData_1[[#Headers],[2]])</f>
        <v>0</v>
      </c>
      <c r="H443" s="7">
        <f>SUMIFS(GQList,GIList,Table_ExternalData_1[[#This Row],[Item_key]],GDList,Table_ExternalData_1[[#Headers],[3]])</f>
        <v>0</v>
      </c>
      <c r="I443" s="7">
        <f>SUMIFS(GQList,GIList,Table_ExternalData_1[[#This Row],[Item_key]],GDList,Table_ExternalData_1[[#Headers],[4]])</f>
        <v>0</v>
      </c>
      <c r="J443" s="7">
        <f>SUMIFS(GQList,GIList,Table_ExternalData_1[[#This Row],[Item_key]],GDList,Table_ExternalData_1[[#Headers],[5]])</f>
        <v>0</v>
      </c>
      <c r="K443" s="7">
        <f>SUMIFS(GQList,GIList,Table_ExternalData_1[[#This Row],[Item_key]],GDList,Table_ExternalData_1[[#Headers],[6]])</f>
        <v>0</v>
      </c>
      <c r="L443" s="7">
        <f>SUMIFS(GQList,GIList,Table_ExternalData_1[[#This Row],[Item_key]],GDList,Table_ExternalData_1[[#Headers],[7]])</f>
        <v>0</v>
      </c>
      <c r="M443" s="7">
        <f>SUMIFS(GQList,GIList,Table_ExternalData_1[[#This Row],[Item_key]],GDList,Table_ExternalData_1[[#Headers],[8]])</f>
        <v>0</v>
      </c>
      <c r="N443" s="7">
        <f>SUMIFS(GQList,GIList,Table_ExternalData_1[[#This Row],[Item_key]],GDList,Table_ExternalData_1[[#Headers],[9]])</f>
        <v>0</v>
      </c>
      <c r="O443" s="7">
        <f>SUMIFS(GQList,GIList,Table_ExternalData_1[[#This Row],[Item_key]],GDList,Table_ExternalData_1[[#Headers],[10]])</f>
        <v>0</v>
      </c>
      <c r="P443" s="7">
        <f>SUMIFS(GQList,GIList,Table_ExternalData_1[[#This Row],[Item_key]],GDList,Table_ExternalData_1[[#Headers],[11]])</f>
        <v>0</v>
      </c>
      <c r="Q443" s="7">
        <f>SUMIFS(GQList,GIList,Table_ExternalData_1[[#This Row],[Item_key]],GDList,Table_ExternalData_1[[#Headers],[12]])</f>
        <v>0</v>
      </c>
      <c r="R443" s="7">
        <f>SUMIFS(GQList,GIList,Table_ExternalData_1[[#This Row],[Item_key]],GDList,Table_ExternalData_1[[#Headers],[13]])</f>
        <v>0</v>
      </c>
      <c r="S443" s="7">
        <f>SUMIFS(GQList,GIList,Table_ExternalData_1[[#This Row],[Item_key]],GDList,Table_ExternalData_1[[#Headers],[14]])</f>
        <v>0</v>
      </c>
      <c r="T443" s="7">
        <f>SUMIFS(GQList,GIList,Table_ExternalData_1[[#This Row],[Item_key]],GDList,Table_ExternalData_1[[#Headers],[15]])</f>
        <v>0</v>
      </c>
      <c r="U443" s="7">
        <f>SUMIFS(GQList,GIList,Table_ExternalData_1[[#This Row],[Item_key]],GDList,Table_ExternalData_1[[#Headers],[16]])</f>
        <v>0</v>
      </c>
      <c r="V443" s="7">
        <f>SUMIFS(GQList,GIList,Table_ExternalData_1[[#This Row],[Item_key]],GDList,Table_ExternalData_1[[#Headers],[17]])</f>
        <v>0</v>
      </c>
      <c r="W443" s="7">
        <f>SUMIFS(GQList,GIList,Table_ExternalData_1[[#This Row],[Item_key]],GDList,Table_ExternalData_1[[#Headers],[18]])</f>
        <v>0</v>
      </c>
      <c r="X443" s="7">
        <f>SUMIFS(GQList,GIList,Table_ExternalData_1[[#This Row],[Item_key]],GDList,Table_ExternalData_1[[#Headers],[19]])</f>
        <v>0</v>
      </c>
      <c r="Y443" s="7">
        <f>SUMIFS(GQList,GIList,Table_ExternalData_1[[#This Row],[Item_key]],GDList,Table_ExternalData_1[[#Headers],[20]])</f>
        <v>0</v>
      </c>
      <c r="Z443" s="7">
        <f>SUMIFS(GQList,GIList,Table_ExternalData_1[[#This Row],[Item_key]],GDList,Table_ExternalData_1[[#Headers],[21]])</f>
        <v>0</v>
      </c>
      <c r="AA443" s="7">
        <f>SUMIFS(GQList,GIList,Table_ExternalData_1[[#This Row],[Item_key]],GDList,Table_ExternalData_1[[#Headers],[22]])</f>
        <v>0</v>
      </c>
      <c r="AB443" s="7">
        <f>SUMIFS(GQList,GIList,Table_ExternalData_1[[#This Row],[Item_key]],GDList,Table_ExternalData_1[[#Headers],[23]])</f>
        <v>0</v>
      </c>
      <c r="AC443" s="7">
        <f>SUMIFS(GQList,GIList,Table_ExternalData_1[[#This Row],[Item_key]],GDList,Table_ExternalData_1[[#Headers],[24]])</f>
        <v>0</v>
      </c>
      <c r="AD443" s="7">
        <f>SUMIFS(GQList,GIList,Table_ExternalData_1[[#This Row],[Item_key]],GDList,Table_ExternalData_1[[#Headers],[25]])</f>
        <v>0</v>
      </c>
      <c r="AE443" s="7">
        <f>SUMIFS(GQList,GIList,Table_ExternalData_1[[#This Row],[Item_key]],GDList,Table_ExternalData_1[[#Headers],[26]])</f>
        <v>0</v>
      </c>
      <c r="AF443" s="7">
        <f>SUMIFS(GQList,GIList,Table_ExternalData_1[[#This Row],[Item_key]],GDList,Table_ExternalData_1[[#Headers],[27]])</f>
        <v>0</v>
      </c>
      <c r="AG443" s="7">
        <f>SUMIFS(GQList,GIList,Table_ExternalData_1[[#This Row],[Item_key]],GDList,Table_ExternalData_1[[#Headers],[28]])</f>
        <v>0</v>
      </c>
      <c r="AH443" s="7">
        <f>SUMIFS(GQList,GIList,Table_ExternalData_1[[#This Row],[Item_key]],GDList,Table_ExternalData_1[[#Headers],[29]])</f>
        <v>0</v>
      </c>
      <c r="AI443" s="7">
        <f>SUMIFS(GQList,GIList,Table_ExternalData_1[[#This Row],[Item_key]],GDList,Table_ExternalData_1[[#Headers],[30]])</f>
        <v>0</v>
      </c>
      <c r="AJ443" s="7">
        <f>SUMIFS(GQList,GIList,Table_ExternalData_1[[#This Row],[Item_key]],GDList,Table_ExternalData_1[[#Headers],[31]])</f>
        <v>7800</v>
      </c>
      <c r="AK443" s="7">
        <f>SUM(Table_ExternalData_1[[#This Row],[1]:[31]])</f>
        <v>7800</v>
      </c>
    </row>
    <row r="444" spans="1:37" ht="24" hidden="1">
      <c r="A444" s="3" t="s">
        <v>1235</v>
      </c>
      <c r="B444" s="3" t="s">
        <v>1736</v>
      </c>
      <c r="C444" s="3" t="s">
        <v>2010</v>
      </c>
      <c r="D444" s="3" t="s">
        <v>2011</v>
      </c>
      <c r="E444" s="6" t="s">
        <v>1662</v>
      </c>
      <c r="F444" s="7">
        <f>SUMIFS(GQList,GIList,Table_ExternalData_1[[#This Row],[Item_key]],GDList,Table_ExternalData_1[[#Headers],[1]])</f>
        <v>0</v>
      </c>
      <c r="G444" s="7">
        <f>SUMIFS(GQList,GIList,Table_ExternalData_1[[#This Row],[Item_key]],GDList,Table_ExternalData_1[[#Headers],[2]])</f>
        <v>0</v>
      </c>
      <c r="H444" s="7">
        <f>SUMIFS(GQList,GIList,Table_ExternalData_1[[#This Row],[Item_key]],GDList,Table_ExternalData_1[[#Headers],[3]])</f>
        <v>0</v>
      </c>
      <c r="I444" s="7">
        <f>SUMIFS(GQList,GIList,Table_ExternalData_1[[#This Row],[Item_key]],GDList,Table_ExternalData_1[[#Headers],[4]])</f>
        <v>0</v>
      </c>
      <c r="J444" s="7">
        <f>SUMIFS(GQList,GIList,Table_ExternalData_1[[#This Row],[Item_key]],GDList,Table_ExternalData_1[[#Headers],[5]])</f>
        <v>0</v>
      </c>
      <c r="K444" s="7">
        <f>SUMIFS(GQList,GIList,Table_ExternalData_1[[#This Row],[Item_key]],GDList,Table_ExternalData_1[[#Headers],[6]])</f>
        <v>0</v>
      </c>
      <c r="L444" s="7">
        <f>SUMIFS(GQList,GIList,Table_ExternalData_1[[#This Row],[Item_key]],GDList,Table_ExternalData_1[[#Headers],[7]])</f>
        <v>0</v>
      </c>
      <c r="M444" s="7">
        <f>SUMIFS(GQList,GIList,Table_ExternalData_1[[#This Row],[Item_key]],GDList,Table_ExternalData_1[[#Headers],[8]])</f>
        <v>0</v>
      </c>
      <c r="N444" s="7">
        <f>SUMIFS(GQList,GIList,Table_ExternalData_1[[#This Row],[Item_key]],GDList,Table_ExternalData_1[[#Headers],[9]])</f>
        <v>0</v>
      </c>
      <c r="O444" s="7">
        <f>SUMIFS(GQList,GIList,Table_ExternalData_1[[#This Row],[Item_key]],GDList,Table_ExternalData_1[[#Headers],[10]])</f>
        <v>0</v>
      </c>
      <c r="P444" s="7">
        <f>SUMIFS(GQList,GIList,Table_ExternalData_1[[#This Row],[Item_key]],GDList,Table_ExternalData_1[[#Headers],[11]])</f>
        <v>0</v>
      </c>
      <c r="Q444" s="7">
        <f>SUMIFS(GQList,GIList,Table_ExternalData_1[[#This Row],[Item_key]],GDList,Table_ExternalData_1[[#Headers],[12]])</f>
        <v>0</v>
      </c>
      <c r="R444" s="7">
        <f>SUMIFS(GQList,GIList,Table_ExternalData_1[[#This Row],[Item_key]],GDList,Table_ExternalData_1[[#Headers],[13]])</f>
        <v>0</v>
      </c>
      <c r="S444" s="7">
        <f>SUMIFS(GQList,GIList,Table_ExternalData_1[[#This Row],[Item_key]],GDList,Table_ExternalData_1[[#Headers],[14]])</f>
        <v>0</v>
      </c>
      <c r="T444" s="7">
        <f>SUMIFS(GQList,GIList,Table_ExternalData_1[[#This Row],[Item_key]],GDList,Table_ExternalData_1[[#Headers],[15]])</f>
        <v>0</v>
      </c>
      <c r="U444" s="7">
        <f>SUMIFS(GQList,GIList,Table_ExternalData_1[[#This Row],[Item_key]],GDList,Table_ExternalData_1[[#Headers],[16]])</f>
        <v>0</v>
      </c>
      <c r="V444" s="7">
        <f>SUMIFS(GQList,GIList,Table_ExternalData_1[[#This Row],[Item_key]],GDList,Table_ExternalData_1[[#Headers],[17]])</f>
        <v>0</v>
      </c>
      <c r="W444" s="7">
        <f>SUMIFS(GQList,GIList,Table_ExternalData_1[[#This Row],[Item_key]],GDList,Table_ExternalData_1[[#Headers],[18]])</f>
        <v>0</v>
      </c>
      <c r="X444" s="7">
        <f>SUMIFS(GQList,GIList,Table_ExternalData_1[[#This Row],[Item_key]],GDList,Table_ExternalData_1[[#Headers],[19]])</f>
        <v>0</v>
      </c>
      <c r="Y444" s="7">
        <f>SUMIFS(GQList,GIList,Table_ExternalData_1[[#This Row],[Item_key]],GDList,Table_ExternalData_1[[#Headers],[20]])</f>
        <v>0</v>
      </c>
      <c r="Z444" s="7">
        <f>SUMIFS(GQList,GIList,Table_ExternalData_1[[#This Row],[Item_key]],GDList,Table_ExternalData_1[[#Headers],[21]])</f>
        <v>0</v>
      </c>
      <c r="AA444" s="7">
        <f>SUMIFS(GQList,GIList,Table_ExternalData_1[[#This Row],[Item_key]],GDList,Table_ExternalData_1[[#Headers],[22]])</f>
        <v>0</v>
      </c>
      <c r="AB444" s="7">
        <f>SUMIFS(GQList,GIList,Table_ExternalData_1[[#This Row],[Item_key]],GDList,Table_ExternalData_1[[#Headers],[23]])</f>
        <v>0</v>
      </c>
      <c r="AC444" s="7">
        <f>SUMIFS(GQList,GIList,Table_ExternalData_1[[#This Row],[Item_key]],GDList,Table_ExternalData_1[[#Headers],[24]])</f>
        <v>0</v>
      </c>
      <c r="AD444" s="7">
        <f>SUMIFS(GQList,GIList,Table_ExternalData_1[[#This Row],[Item_key]],GDList,Table_ExternalData_1[[#Headers],[25]])</f>
        <v>0</v>
      </c>
      <c r="AE444" s="7">
        <f>SUMIFS(GQList,GIList,Table_ExternalData_1[[#This Row],[Item_key]],GDList,Table_ExternalData_1[[#Headers],[26]])</f>
        <v>0</v>
      </c>
      <c r="AF444" s="7">
        <f>SUMIFS(GQList,GIList,Table_ExternalData_1[[#This Row],[Item_key]],GDList,Table_ExternalData_1[[#Headers],[27]])</f>
        <v>0</v>
      </c>
      <c r="AG444" s="7">
        <f>SUMIFS(GQList,GIList,Table_ExternalData_1[[#This Row],[Item_key]],GDList,Table_ExternalData_1[[#Headers],[28]])</f>
        <v>0</v>
      </c>
      <c r="AH444" s="7">
        <f>SUMIFS(GQList,GIList,Table_ExternalData_1[[#This Row],[Item_key]],GDList,Table_ExternalData_1[[#Headers],[29]])</f>
        <v>0</v>
      </c>
      <c r="AI444" s="7">
        <f>SUMIFS(GQList,GIList,Table_ExternalData_1[[#This Row],[Item_key]],GDList,Table_ExternalData_1[[#Headers],[30]])</f>
        <v>0</v>
      </c>
      <c r="AJ444" s="7">
        <f>SUMIFS(GQList,GIList,Table_ExternalData_1[[#This Row],[Item_key]],GDList,Table_ExternalData_1[[#Headers],[31]])</f>
        <v>500</v>
      </c>
      <c r="AK444" s="7">
        <f>SUM(Table_ExternalData_1[[#This Row],[1]:[31]])</f>
        <v>500</v>
      </c>
    </row>
    <row r="445" spans="1:37" ht="24" hidden="1">
      <c r="A445" s="3" t="s">
        <v>1701</v>
      </c>
      <c r="B445" s="3" t="s">
        <v>383</v>
      </c>
      <c r="C445" s="3" t="s">
        <v>1250</v>
      </c>
      <c r="D445" s="3" t="s">
        <v>1251</v>
      </c>
      <c r="E445" s="6" t="s">
        <v>1662</v>
      </c>
      <c r="F445" s="7">
        <f>SUMIFS(GQList,GIList,Table_ExternalData_1[[#This Row],[Item_key]],GDList,Table_ExternalData_1[[#Headers],[1]])</f>
        <v>0</v>
      </c>
      <c r="G445" s="7">
        <f>SUMIFS(GQList,GIList,Table_ExternalData_1[[#This Row],[Item_key]],GDList,Table_ExternalData_1[[#Headers],[2]])</f>
        <v>0</v>
      </c>
      <c r="H445" s="7">
        <f>SUMIFS(GQList,GIList,Table_ExternalData_1[[#This Row],[Item_key]],GDList,Table_ExternalData_1[[#Headers],[3]])</f>
        <v>0</v>
      </c>
      <c r="I445" s="7">
        <f>SUMIFS(GQList,GIList,Table_ExternalData_1[[#This Row],[Item_key]],GDList,Table_ExternalData_1[[#Headers],[4]])</f>
        <v>0</v>
      </c>
      <c r="J445" s="7">
        <f>SUMIFS(GQList,GIList,Table_ExternalData_1[[#This Row],[Item_key]],GDList,Table_ExternalData_1[[#Headers],[5]])</f>
        <v>0</v>
      </c>
      <c r="K445" s="7">
        <f>SUMIFS(GQList,GIList,Table_ExternalData_1[[#This Row],[Item_key]],GDList,Table_ExternalData_1[[#Headers],[6]])</f>
        <v>0</v>
      </c>
      <c r="L445" s="7">
        <f>SUMIFS(GQList,GIList,Table_ExternalData_1[[#This Row],[Item_key]],GDList,Table_ExternalData_1[[#Headers],[7]])</f>
        <v>0</v>
      </c>
      <c r="M445" s="7">
        <f>SUMIFS(GQList,GIList,Table_ExternalData_1[[#This Row],[Item_key]],GDList,Table_ExternalData_1[[#Headers],[8]])</f>
        <v>0</v>
      </c>
      <c r="N445" s="7">
        <f>SUMIFS(GQList,GIList,Table_ExternalData_1[[#This Row],[Item_key]],GDList,Table_ExternalData_1[[#Headers],[9]])</f>
        <v>0</v>
      </c>
      <c r="O445" s="7">
        <f>SUMIFS(GQList,GIList,Table_ExternalData_1[[#This Row],[Item_key]],GDList,Table_ExternalData_1[[#Headers],[10]])</f>
        <v>0</v>
      </c>
      <c r="P445" s="7">
        <f>SUMIFS(GQList,GIList,Table_ExternalData_1[[#This Row],[Item_key]],GDList,Table_ExternalData_1[[#Headers],[11]])</f>
        <v>0</v>
      </c>
      <c r="Q445" s="7">
        <f>SUMIFS(GQList,GIList,Table_ExternalData_1[[#This Row],[Item_key]],GDList,Table_ExternalData_1[[#Headers],[12]])</f>
        <v>0</v>
      </c>
      <c r="R445" s="7">
        <f>SUMIFS(GQList,GIList,Table_ExternalData_1[[#This Row],[Item_key]],GDList,Table_ExternalData_1[[#Headers],[13]])</f>
        <v>0</v>
      </c>
      <c r="S445" s="7">
        <f>SUMIFS(GQList,GIList,Table_ExternalData_1[[#This Row],[Item_key]],GDList,Table_ExternalData_1[[#Headers],[14]])</f>
        <v>0</v>
      </c>
      <c r="T445" s="7">
        <f>SUMIFS(GQList,GIList,Table_ExternalData_1[[#This Row],[Item_key]],GDList,Table_ExternalData_1[[#Headers],[15]])</f>
        <v>0</v>
      </c>
      <c r="U445" s="7">
        <f>SUMIFS(GQList,GIList,Table_ExternalData_1[[#This Row],[Item_key]],GDList,Table_ExternalData_1[[#Headers],[16]])</f>
        <v>300</v>
      </c>
      <c r="V445" s="7">
        <f>SUMIFS(GQList,GIList,Table_ExternalData_1[[#This Row],[Item_key]],GDList,Table_ExternalData_1[[#Headers],[17]])</f>
        <v>0</v>
      </c>
      <c r="W445" s="7">
        <f>SUMIFS(GQList,GIList,Table_ExternalData_1[[#This Row],[Item_key]],GDList,Table_ExternalData_1[[#Headers],[18]])</f>
        <v>0</v>
      </c>
      <c r="X445" s="7">
        <f>SUMIFS(GQList,GIList,Table_ExternalData_1[[#This Row],[Item_key]],GDList,Table_ExternalData_1[[#Headers],[19]])</f>
        <v>0</v>
      </c>
      <c r="Y445" s="7">
        <f>SUMIFS(GQList,GIList,Table_ExternalData_1[[#This Row],[Item_key]],GDList,Table_ExternalData_1[[#Headers],[20]])</f>
        <v>0</v>
      </c>
      <c r="Z445" s="7">
        <f>SUMIFS(GQList,GIList,Table_ExternalData_1[[#This Row],[Item_key]],GDList,Table_ExternalData_1[[#Headers],[21]])</f>
        <v>0</v>
      </c>
      <c r="AA445" s="7">
        <f>SUMIFS(GQList,GIList,Table_ExternalData_1[[#This Row],[Item_key]],GDList,Table_ExternalData_1[[#Headers],[22]])</f>
        <v>0</v>
      </c>
      <c r="AB445" s="7">
        <f>SUMIFS(GQList,GIList,Table_ExternalData_1[[#This Row],[Item_key]],GDList,Table_ExternalData_1[[#Headers],[23]])</f>
        <v>0</v>
      </c>
      <c r="AC445" s="7">
        <f>SUMIFS(GQList,GIList,Table_ExternalData_1[[#This Row],[Item_key]],GDList,Table_ExternalData_1[[#Headers],[24]])</f>
        <v>0</v>
      </c>
      <c r="AD445" s="7">
        <f>SUMIFS(GQList,GIList,Table_ExternalData_1[[#This Row],[Item_key]],GDList,Table_ExternalData_1[[#Headers],[25]])</f>
        <v>5320</v>
      </c>
      <c r="AE445" s="7">
        <f>SUMIFS(GQList,GIList,Table_ExternalData_1[[#This Row],[Item_key]],GDList,Table_ExternalData_1[[#Headers],[26]])</f>
        <v>715</v>
      </c>
      <c r="AF445" s="7">
        <f>SUMIFS(GQList,GIList,Table_ExternalData_1[[#This Row],[Item_key]],GDList,Table_ExternalData_1[[#Headers],[27]])</f>
        <v>0</v>
      </c>
      <c r="AG445" s="7">
        <f>SUMIFS(GQList,GIList,Table_ExternalData_1[[#This Row],[Item_key]],GDList,Table_ExternalData_1[[#Headers],[28]])</f>
        <v>0</v>
      </c>
      <c r="AH445" s="7">
        <f>SUMIFS(GQList,GIList,Table_ExternalData_1[[#This Row],[Item_key]],GDList,Table_ExternalData_1[[#Headers],[29]])</f>
        <v>0</v>
      </c>
      <c r="AI445" s="7">
        <f>SUMIFS(GQList,GIList,Table_ExternalData_1[[#This Row],[Item_key]],GDList,Table_ExternalData_1[[#Headers],[30]])</f>
        <v>0</v>
      </c>
      <c r="AJ445" s="7">
        <f>SUMIFS(GQList,GIList,Table_ExternalData_1[[#This Row],[Item_key]],GDList,Table_ExternalData_1[[#Headers],[31]])</f>
        <v>0</v>
      </c>
      <c r="AK445" s="7">
        <f>SUM(Table_ExternalData_1[[#This Row],[1]:[31]])</f>
        <v>6335</v>
      </c>
    </row>
    <row r="446" spans="1:37" hidden="1">
      <c r="A446" s="3" t="s">
        <v>1256</v>
      </c>
      <c r="B446" s="3" t="s">
        <v>110</v>
      </c>
      <c r="C446" s="3" t="s">
        <v>1257</v>
      </c>
      <c r="D446" s="3" t="s">
        <v>1258</v>
      </c>
      <c r="E446" s="6" t="s">
        <v>1662</v>
      </c>
      <c r="F446" s="7">
        <f>SUMIFS(GQList,GIList,Table_ExternalData_1[[#This Row],[Item_key]],GDList,Table_ExternalData_1[[#Headers],[1]])</f>
        <v>0</v>
      </c>
      <c r="G446" s="7">
        <f>SUMIFS(GQList,GIList,Table_ExternalData_1[[#This Row],[Item_key]],GDList,Table_ExternalData_1[[#Headers],[2]])</f>
        <v>0</v>
      </c>
      <c r="H446" s="7">
        <f>SUMIFS(GQList,GIList,Table_ExternalData_1[[#This Row],[Item_key]],GDList,Table_ExternalData_1[[#Headers],[3]])</f>
        <v>0</v>
      </c>
      <c r="I446" s="7">
        <f>SUMIFS(GQList,GIList,Table_ExternalData_1[[#This Row],[Item_key]],GDList,Table_ExternalData_1[[#Headers],[4]])</f>
        <v>2850</v>
      </c>
      <c r="J446" s="7">
        <f>SUMIFS(GQList,GIList,Table_ExternalData_1[[#This Row],[Item_key]],GDList,Table_ExternalData_1[[#Headers],[5]])</f>
        <v>0</v>
      </c>
      <c r="K446" s="7">
        <f>SUMIFS(GQList,GIList,Table_ExternalData_1[[#This Row],[Item_key]],GDList,Table_ExternalData_1[[#Headers],[6]])</f>
        <v>0</v>
      </c>
      <c r="L446" s="7">
        <f>SUMIFS(GQList,GIList,Table_ExternalData_1[[#This Row],[Item_key]],GDList,Table_ExternalData_1[[#Headers],[7]])</f>
        <v>0</v>
      </c>
      <c r="M446" s="7">
        <f>SUMIFS(GQList,GIList,Table_ExternalData_1[[#This Row],[Item_key]],GDList,Table_ExternalData_1[[#Headers],[8]])</f>
        <v>0</v>
      </c>
      <c r="N446" s="7">
        <f>SUMIFS(GQList,GIList,Table_ExternalData_1[[#This Row],[Item_key]],GDList,Table_ExternalData_1[[#Headers],[9]])</f>
        <v>0</v>
      </c>
      <c r="O446" s="7">
        <f>SUMIFS(GQList,GIList,Table_ExternalData_1[[#This Row],[Item_key]],GDList,Table_ExternalData_1[[#Headers],[10]])</f>
        <v>0</v>
      </c>
      <c r="P446" s="7">
        <f>SUMIFS(GQList,GIList,Table_ExternalData_1[[#This Row],[Item_key]],GDList,Table_ExternalData_1[[#Headers],[11]])</f>
        <v>2230</v>
      </c>
      <c r="Q446" s="7">
        <f>SUMIFS(GQList,GIList,Table_ExternalData_1[[#This Row],[Item_key]],GDList,Table_ExternalData_1[[#Headers],[12]])</f>
        <v>0</v>
      </c>
      <c r="R446" s="7">
        <f>SUMIFS(GQList,GIList,Table_ExternalData_1[[#This Row],[Item_key]],GDList,Table_ExternalData_1[[#Headers],[13]])</f>
        <v>0</v>
      </c>
      <c r="S446" s="7">
        <f>SUMIFS(GQList,GIList,Table_ExternalData_1[[#This Row],[Item_key]],GDList,Table_ExternalData_1[[#Headers],[14]])</f>
        <v>0</v>
      </c>
      <c r="T446" s="7">
        <f>SUMIFS(GQList,GIList,Table_ExternalData_1[[#This Row],[Item_key]],GDList,Table_ExternalData_1[[#Headers],[15]])</f>
        <v>0</v>
      </c>
      <c r="U446" s="7">
        <f>SUMIFS(GQList,GIList,Table_ExternalData_1[[#This Row],[Item_key]],GDList,Table_ExternalData_1[[#Headers],[16]])</f>
        <v>20</v>
      </c>
      <c r="V446" s="7">
        <f>SUMIFS(GQList,GIList,Table_ExternalData_1[[#This Row],[Item_key]],GDList,Table_ExternalData_1[[#Headers],[17]])</f>
        <v>0</v>
      </c>
      <c r="W446" s="7">
        <f>SUMIFS(GQList,GIList,Table_ExternalData_1[[#This Row],[Item_key]],GDList,Table_ExternalData_1[[#Headers],[18]])</f>
        <v>0</v>
      </c>
      <c r="X446" s="7">
        <f>SUMIFS(GQList,GIList,Table_ExternalData_1[[#This Row],[Item_key]],GDList,Table_ExternalData_1[[#Headers],[19]])</f>
        <v>0</v>
      </c>
      <c r="Y446" s="7">
        <f>SUMIFS(GQList,GIList,Table_ExternalData_1[[#This Row],[Item_key]],GDList,Table_ExternalData_1[[#Headers],[20]])</f>
        <v>0</v>
      </c>
      <c r="Z446" s="7">
        <f>SUMIFS(GQList,GIList,Table_ExternalData_1[[#This Row],[Item_key]],GDList,Table_ExternalData_1[[#Headers],[21]])</f>
        <v>0</v>
      </c>
      <c r="AA446" s="7">
        <f>SUMIFS(GQList,GIList,Table_ExternalData_1[[#This Row],[Item_key]],GDList,Table_ExternalData_1[[#Headers],[22]])</f>
        <v>0</v>
      </c>
      <c r="AB446" s="7">
        <f>SUMIFS(GQList,GIList,Table_ExternalData_1[[#This Row],[Item_key]],GDList,Table_ExternalData_1[[#Headers],[23]])</f>
        <v>0</v>
      </c>
      <c r="AC446" s="7">
        <f>SUMIFS(GQList,GIList,Table_ExternalData_1[[#This Row],[Item_key]],GDList,Table_ExternalData_1[[#Headers],[24]])</f>
        <v>0</v>
      </c>
      <c r="AD446" s="7">
        <f>SUMIFS(GQList,GIList,Table_ExternalData_1[[#This Row],[Item_key]],GDList,Table_ExternalData_1[[#Headers],[25]])</f>
        <v>0</v>
      </c>
      <c r="AE446" s="7">
        <f>SUMIFS(GQList,GIList,Table_ExternalData_1[[#This Row],[Item_key]],GDList,Table_ExternalData_1[[#Headers],[26]])</f>
        <v>0</v>
      </c>
      <c r="AF446" s="7">
        <f>SUMIFS(GQList,GIList,Table_ExternalData_1[[#This Row],[Item_key]],GDList,Table_ExternalData_1[[#Headers],[27]])</f>
        <v>0</v>
      </c>
      <c r="AG446" s="7">
        <f>SUMIFS(GQList,GIList,Table_ExternalData_1[[#This Row],[Item_key]],GDList,Table_ExternalData_1[[#Headers],[28]])</f>
        <v>0</v>
      </c>
      <c r="AH446" s="7">
        <f>SUMIFS(GQList,GIList,Table_ExternalData_1[[#This Row],[Item_key]],GDList,Table_ExternalData_1[[#Headers],[29]])</f>
        <v>0</v>
      </c>
      <c r="AI446" s="7">
        <f>SUMIFS(GQList,GIList,Table_ExternalData_1[[#This Row],[Item_key]],GDList,Table_ExternalData_1[[#Headers],[30]])</f>
        <v>0</v>
      </c>
      <c r="AJ446" s="7">
        <f>SUMIFS(GQList,GIList,Table_ExternalData_1[[#This Row],[Item_key]],GDList,Table_ExternalData_1[[#Headers],[31]])</f>
        <v>1800</v>
      </c>
      <c r="AK446" s="7">
        <f>SUM(Table_ExternalData_1[[#This Row],[1]:[31]])</f>
        <v>6900</v>
      </c>
    </row>
    <row r="447" spans="1:37" hidden="1">
      <c r="A447" s="3" t="s">
        <v>1256</v>
      </c>
      <c r="B447" s="3" t="s">
        <v>591</v>
      </c>
      <c r="C447" s="3" t="s">
        <v>1259</v>
      </c>
      <c r="D447" s="3" t="s">
        <v>1260</v>
      </c>
      <c r="E447" s="6" t="s">
        <v>1662</v>
      </c>
      <c r="F447" s="7">
        <f>SUMIFS(GQList,GIList,Table_ExternalData_1[[#This Row],[Item_key]],GDList,Table_ExternalData_1[[#Headers],[1]])</f>
        <v>0</v>
      </c>
      <c r="G447" s="7">
        <f>SUMIFS(GQList,GIList,Table_ExternalData_1[[#This Row],[Item_key]],GDList,Table_ExternalData_1[[#Headers],[2]])</f>
        <v>0</v>
      </c>
      <c r="H447" s="7">
        <f>SUMIFS(GQList,GIList,Table_ExternalData_1[[#This Row],[Item_key]],GDList,Table_ExternalData_1[[#Headers],[3]])</f>
        <v>0</v>
      </c>
      <c r="I447" s="7">
        <f>SUMIFS(GQList,GIList,Table_ExternalData_1[[#This Row],[Item_key]],GDList,Table_ExternalData_1[[#Headers],[4]])</f>
        <v>0</v>
      </c>
      <c r="J447" s="7">
        <f>SUMIFS(GQList,GIList,Table_ExternalData_1[[#This Row],[Item_key]],GDList,Table_ExternalData_1[[#Headers],[5]])</f>
        <v>0</v>
      </c>
      <c r="K447" s="7">
        <f>SUMIFS(GQList,GIList,Table_ExternalData_1[[#This Row],[Item_key]],GDList,Table_ExternalData_1[[#Headers],[6]])</f>
        <v>0</v>
      </c>
      <c r="L447" s="7">
        <f>SUMIFS(GQList,GIList,Table_ExternalData_1[[#This Row],[Item_key]],GDList,Table_ExternalData_1[[#Headers],[7]])</f>
        <v>0</v>
      </c>
      <c r="M447" s="7">
        <f>SUMIFS(GQList,GIList,Table_ExternalData_1[[#This Row],[Item_key]],GDList,Table_ExternalData_1[[#Headers],[8]])</f>
        <v>0</v>
      </c>
      <c r="N447" s="7">
        <f>SUMIFS(GQList,GIList,Table_ExternalData_1[[#This Row],[Item_key]],GDList,Table_ExternalData_1[[#Headers],[9]])</f>
        <v>0</v>
      </c>
      <c r="O447" s="7">
        <f>SUMIFS(GQList,GIList,Table_ExternalData_1[[#This Row],[Item_key]],GDList,Table_ExternalData_1[[#Headers],[10]])</f>
        <v>0</v>
      </c>
      <c r="P447" s="7">
        <f>SUMIFS(GQList,GIList,Table_ExternalData_1[[#This Row],[Item_key]],GDList,Table_ExternalData_1[[#Headers],[11]])</f>
        <v>0</v>
      </c>
      <c r="Q447" s="7">
        <f>SUMIFS(GQList,GIList,Table_ExternalData_1[[#This Row],[Item_key]],GDList,Table_ExternalData_1[[#Headers],[12]])</f>
        <v>0</v>
      </c>
      <c r="R447" s="7">
        <f>SUMIFS(GQList,GIList,Table_ExternalData_1[[#This Row],[Item_key]],GDList,Table_ExternalData_1[[#Headers],[13]])</f>
        <v>0</v>
      </c>
      <c r="S447" s="7">
        <f>SUMIFS(GQList,GIList,Table_ExternalData_1[[#This Row],[Item_key]],GDList,Table_ExternalData_1[[#Headers],[14]])</f>
        <v>0</v>
      </c>
      <c r="T447" s="7">
        <f>SUMIFS(GQList,GIList,Table_ExternalData_1[[#This Row],[Item_key]],GDList,Table_ExternalData_1[[#Headers],[15]])</f>
        <v>0</v>
      </c>
      <c r="U447" s="7">
        <f>SUMIFS(GQList,GIList,Table_ExternalData_1[[#This Row],[Item_key]],GDList,Table_ExternalData_1[[#Headers],[16]])</f>
        <v>0</v>
      </c>
      <c r="V447" s="7">
        <f>SUMIFS(GQList,GIList,Table_ExternalData_1[[#This Row],[Item_key]],GDList,Table_ExternalData_1[[#Headers],[17]])</f>
        <v>0</v>
      </c>
      <c r="W447" s="7">
        <f>SUMIFS(GQList,GIList,Table_ExternalData_1[[#This Row],[Item_key]],GDList,Table_ExternalData_1[[#Headers],[18]])</f>
        <v>0</v>
      </c>
      <c r="X447" s="7">
        <f>SUMIFS(GQList,GIList,Table_ExternalData_1[[#This Row],[Item_key]],GDList,Table_ExternalData_1[[#Headers],[19]])</f>
        <v>0</v>
      </c>
      <c r="Y447" s="7">
        <f>SUMIFS(GQList,GIList,Table_ExternalData_1[[#This Row],[Item_key]],GDList,Table_ExternalData_1[[#Headers],[20]])</f>
        <v>0</v>
      </c>
      <c r="Z447" s="7">
        <f>SUMIFS(GQList,GIList,Table_ExternalData_1[[#This Row],[Item_key]],GDList,Table_ExternalData_1[[#Headers],[21]])</f>
        <v>0</v>
      </c>
      <c r="AA447" s="7">
        <f>SUMIFS(GQList,GIList,Table_ExternalData_1[[#This Row],[Item_key]],GDList,Table_ExternalData_1[[#Headers],[22]])</f>
        <v>0</v>
      </c>
      <c r="AB447" s="7">
        <f>SUMIFS(GQList,GIList,Table_ExternalData_1[[#This Row],[Item_key]],GDList,Table_ExternalData_1[[#Headers],[23]])</f>
        <v>0</v>
      </c>
      <c r="AC447" s="7">
        <f>SUMIFS(GQList,GIList,Table_ExternalData_1[[#This Row],[Item_key]],GDList,Table_ExternalData_1[[#Headers],[24]])</f>
        <v>0</v>
      </c>
      <c r="AD447" s="7">
        <f>SUMIFS(GQList,GIList,Table_ExternalData_1[[#This Row],[Item_key]],GDList,Table_ExternalData_1[[#Headers],[25]])</f>
        <v>0</v>
      </c>
      <c r="AE447" s="7">
        <f>SUMIFS(GQList,GIList,Table_ExternalData_1[[#This Row],[Item_key]],GDList,Table_ExternalData_1[[#Headers],[26]])</f>
        <v>0</v>
      </c>
      <c r="AF447" s="7">
        <f>SUMIFS(GQList,GIList,Table_ExternalData_1[[#This Row],[Item_key]],GDList,Table_ExternalData_1[[#Headers],[27]])</f>
        <v>0</v>
      </c>
      <c r="AG447" s="7">
        <f>SUMIFS(GQList,GIList,Table_ExternalData_1[[#This Row],[Item_key]],GDList,Table_ExternalData_1[[#Headers],[28]])</f>
        <v>0</v>
      </c>
      <c r="AH447" s="7">
        <f>SUMIFS(GQList,GIList,Table_ExternalData_1[[#This Row],[Item_key]],GDList,Table_ExternalData_1[[#Headers],[29]])</f>
        <v>0</v>
      </c>
      <c r="AI447" s="7">
        <f>SUMIFS(GQList,GIList,Table_ExternalData_1[[#This Row],[Item_key]],GDList,Table_ExternalData_1[[#Headers],[30]])</f>
        <v>0</v>
      </c>
      <c r="AJ447" s="7">
        <f>SUMIFS(GQList,GIList,Table_ExternalData_1[[#This Row],[Item_key]],GDList,Table_ExternalData_1[[#Headers],[31]])</f>
        <v>840</v>
      </c>
      <c r="AK447" s="7">
        <f>SUM(Table_ExternalData_1[[#This Row],[1]:[31]])</f>
        <v>840</v>
      </c>
    </row>
    <row r="448" spans="1:37" hidden="1">
      <c r="A448" s="3" t="s">
        <v>1256</v>
      </c>
      <c r="B448" s="3" t="s">
        <v>111</v>
      </c>
      <c r="C448" s="3" t="s">
        <v>1261</v>
      </c>
      <c r="D448" s="3" t="s">
        <v>1262</v>
      </c>
      <c r="E448" s="6" t="s">
        <v>1662</v>
      </c>
      <c r="F448" s="7">
        <f>SUMIFS(GQList,GIList,Table_ExternalData_1[[#This Row],[Item_key]],GDList,Table_ExternalData_1[[#Headers],[1]])</f>
        <v>0</v>
      </c>
      <c r="G448" s="7">
        <f>SUMIFS(GQList,GIList,Table_ExternalData_1[[#This Row],[Item_key]],GDList,Table_ExternalData_1[[#Headers],[2]])</f>
        <v>0</v>
      </c>
      <c r="H448" s="7">
        <f>SUMIFS(GQList,GIList,Table_ExternalData_1[[#This Row],[Item_key]],GDList,Table_ExternalData_1[[#Headers],[3]])</f>
        <v>0</v>
      </c>
      <c r="I448" s="7">
        <f>SUMIFS(GQList,GIList,Table_ExternalData_1[[#This Row],[Item_key]],GDList,Table_ExternalData_1[[#Headers],[4]])</f>
        <v>4500</v>
      </c>
      <c r="J448" s="7">
        <f>SUMIFS(GQList,GIList,Table_ExternalData_1[[#This Row],[Item_key]],GDList,Table_ExternalData_1[[#Headers],[5]])</f>
        <v>0</v>
      </c>
      <c r="K448" s="7">
        <f>SUMIFS(GQList,GIList,Table_ExternalData_1[[#This Row],[Item_key]],GDList,Table_ExternalData_1[[#Headers],[6]])</f>
        <v>0</v>
      </c>
      <c r="L448" s="7">
        <f>SUMIFS(GQList,GIList,Table_ExternalData_1[[#This Row],[Item_key]],GDList,Table_ExternalData_1[[#Headers],[7]])</f>
        <v>0</v>
      </c>
      <c r="M448" s="7">
        <f>SUMIFS(GQList,GIList,Table_ExternalData_1[[#This Row],[Item_key]],GDList,Table_ExternalData_1[[#Headers],[8]])</f>
        <v>0</v>
      </c>
      <c r="N448" s="7">
        <f>SUMIFS(GQList,GIList,Table_ExternalData_1[[#This Row],[Item_key]],GDList,Table_ExternalData_1[[#Headers],[9]])</f>
        <v>0</v>
      </c>
      <c r="O448" s="7">
        <f>SUMIFS(GQList,GIList,Table_ExternalData_1[[#This Row],[Item_key]],GDList,Table_ExternalData_1[[#Headers],[10]])</f>
        <v>0</v>
      </c>
      <c r="P448" s="7">
        <f>SUMIFS(GQList,GIList,Table_ExternalData_1[[#This Row],[Item_key]],GDList,Table_ExternalData_1[[#Headers],[11]])</f>
        <v>680</v>
      </c>
      <c r="Q448" s="7">
        <f>SUMIFS(GQList,GIList,Table_ExternalData_1[[#This Row],[Item_key]],GDList,Table_ExternalData_1[[#Headers],[12]])</f>
        <v>0</v>
      </c>
      <c r="R448" s="7">
        <f>SUMIFS(GQList,GIList,Table_ExternalData_1[[#This Row],[Item_key]],GDList,Table_ExternalData_1[[#Headers],[13]])</f>
        <v>0</v>
      </c>
      <c r="S448" s="7">
        <f>SUMIFS(GQList,GIList,Table_ExternalData_1[[#This Row],[Item_key]],GDList,Table_ExternalData_1[[#Headers],[14]])</f>
        <v>0</v>
      </c>
      <c r="T448" s="7">
        <f>SUMIFS(GQList,GIList,Table_ExternalData_1[[#This Row],[Item_key]],GDList,Table_ExternalData_1[[#Headers],[15]])</f>
        <v>0</v>
      </c>
      <c r="U448" s="7">
        <f>SUMIFS(GQList,GIList,Table_ExternalData_1[[#This Row],[Item_key]],GDList,Table_ExternalData_1[[#Headers],[16]])</f>
        <v>20</v>
      </c>
      <c r="V448" s="7">
        <f>SUMIFS(GQList,GIList,Table_ExternalData_1[[#This Row],[Item_key]],GDList,Table_ExternalData_1[[#Headers],[17]])</f>
        <v>0</v>
      </c>
      <c r="W448" s="7">
        <f>SUMIFS(GQList,GIList,Table_ExternalData_1[[#This Row],[Item_key]],GDList,Table_ExternalData_1[[#Headers],[18]])</f>
        <v>0</v>
      </c>
      <c r="X448" s="7">
        <f>SUMIFS(GQList,GIList,Table_ExternalData_1[[#This Row],[Item_key]],GDList,Table_ExternalData_1[[#Headers],[19]])</f>
        <v>0</v>
      </c>
      <c r="Y448" s="7">
        <f>SUMIFS(GQList,GIList,Table_ExternalData_1[[#This Row],[Item_key]],GDList,Table_ExternalData_1[[#Headers],[20]])</f>
        <v>0</v>
      </c>
      <c r="Z448" s="7">
        <f>SUMIFS(GQList,GIList,Table_ExternalData_1[[#This Row],[Item_key]],GDList,Table_ExternalData_1[[#Headers],[21]])</f>
        <v>0</v>
      </c>
      <c r="AA448" s="7">
        <f>SUMIFS(GQList,GIList,Table_ExternalData_1[[#This Row],[Item_key]],GDList,Table_ExternalData_1[[#Headers],[22]])</f>
        <v>0</v>
      </c>
      <c r="AB448" s="7">
        <f>SUMIFS(GQList,GIList,Table_ExternalData_1[[#This Row],[Item_key]],GDList,Table_ExternalData_1[[#Headers],[23]])</f>
        <v>0</v>
      </c>
      <c r="AC448" s="7">
        <f>SUMIFS(GQList,GIList,Table_ExternalData_1[[#This Row],[Item_key]],GDList,Table_ExternalData_1[[#Headers],[24]])</f>
        <v>0</v>
      </c>
      <c r="AD448" s="7">
        <f>SUMIFS(GQList,GIList,Table_ExternalData_1[[#This Row],[Item_key]],GDList,Table_ExternalData_1[[#Headers],[25]])</f>
        <v>0</v>
      </c>
      <c r="AE448" s="7">
        <f>SUMIFS(GQList,GIList,Table_ExternalData_1[[#This Row],[Item_key]],GDList,Table_ExternalData_1[[#Headers],[26]])</f>
        <v>0</v>
      </c>
      <c r="AF448" s="7">
        <f>SUMIFS(GQList,GIList,Table_ExternalData_1[[#This Row],[Item_key]],GDList,Table_ExternalData_1[[#Headers],[27]])</f>
        <v>0</v>
      </c>
      <c r="AG448" s="7">
        <f>SUMIFS(GQList,GIList,Table_ExternalData_1[[#This Row],[Item_key]],GDList,Table_ExternalData_1[[#Headers],[28]])</f>
        <v>0</v>
      </c>
      <c r="AH448" s="7">
        <f>SUMIFS(GQList,GIList,Table_ExternalData_1[[#This Row],[Item_key]],GDList,Table_ExternalData_1[[#Headers],[29]])</f>
        <v>0</v>
      </c>
      <c r="AI448" s="7">
        <f>SUMIFS(GQList,GIList,Table_ExternalData_1[[#This Row],[Item_key]],GDList,Table_ExternalData_1[[#Headers],[30]])</f>
        <v>0</v>
      </c>
      <c r="AJ448" s="7">
        <f>SUMIFS(GQList,GIList,Table_ExternalData_1[[#This Row],[Item_key]],GDList,Table_ExternalData_1[[#Headers],[31]])</f>
        <v>1700</v>
      </c>
      <c r="AK448" s="7">
        <f>SUM(Table_ExternalData_1[[#This Row],[1]:[31]])</f>
        <v>6900</v>
      </c>
    </row>
    <row r="449" spans="1:37" ht="36" hidden="1">
      <c r="A449" s="3" t="s">
        <v>1263</v>
      </c>
      <c r="B449" s="3" t="s">
        <v>76</v>
      </c>
      <c r="C449" s="3" t="s">
        <v>1264</v>
      </c>
      <c r="D449" s="3" t="s">
        <v>1265</v>
      </c>
      <c r="E449" s="6" t="s">
        <v>1662</v>
      </c>
      <c r="F449" s="7">
        <f>SUMIFS(GQList,GIList,Table_ExternalData_1[[#This Row],[Item_key]],GDList,Table_ExternalData_1[[#Headers],[1]])</f>
        <v>0</v>
      </c>
      <c r="G449" s="7">
        <f>SUMIFS(GQList,GIList,Table_ExternalData_1[[#This Row],[Item_key]],GDList,Table_ExternalData_1[[#Headers],[2]])</f>
        <v>0</v>
      </c>
      <c r="H449" s="7">
        <f>SUMIFS(GQList,GIList,Table_ExternalData_1[[#This Row],[Item_key]],GDList,Table_ExternalData_1[[#Headers],[3]])</f>
        <v>500</v>
      </c>
      <c r="I449" s="7">
        <f>SUMIFS(GQList,GIList,Table_ExternalData_1[[#This Row],[Item_key]],GDList,Table_ExternalData_1[[#Headers],[4]])</f>
        <v>0</v>
      </c>
      <c r="J449" s="7">
        <f>SUMIFS(GQList,GIList,Table_ExternalData_1[[#This Row],[Item_key]],GDList,Table_ExternalData_1[[#Headers],[5]])</f>
        <v>0</v>
      </c>
      <c r="K449" s="7">
        <f>SUMIFS(GQList,GIList,Table_ExternalData_1[[#This Row],[Item_key]],GDList,Table_ExternalData_1[[#Headers],[6]])</f>
        <v>0</v>
      </c>
      <c r="L449" s="7">
        <f>SUMIFS(GQList,GIList,Table_ExternalData_1[[#This Row],[Item_key]],GDList,Table_ExternalData_1[[#Headers],[7]])</f>
        <v>0</v>
      </c>
      <c r="M449" s="7">
        <f>SUMIFS(GQList,GIList,Table_ExternalData_1[[#This Row],[Item_key]],GDList,Table_ExternalData_1[[#Headers],[8]])</f>
        <v>0</v>
      </c>
      <c r="N449" s="7">
        <f>SUMIFS(GQList,GIList,Table_ExternalData_1[[#This Row],[Item_key]],GDList,Table_ExternalData_1[[#Headers],[9]])</f>
        <v>0</v>
      </c>
      <c r="O449" s="7">
        <f>SUMIFS(GQList,GIList,Table_ExternalData_1[[#This Row],[Item_key]],GDList,Table_ExternalData_1[[#Headers],[10]])</f>
        <v>0</v>
      </c>
      <c r="P449" s="7">
        <f>SUMIFS(GQList,GIList,Table_ExternalData_1[[#This Row],[Item_key]],GDList,Table_ExternalData_1[[#Headers],[11]])</f>
        <v>500</v>
      </c>
      <c r="Q449" s="7">
        <f>SUMIFS(GQList,GIList,Table_ExternalData_1[[#This Row],[Item_key]],GDList,Table_ExternalData_1[[#Headers],[12]])</f>
        <v>0</v>
      </c>
      <c r="R449" s="7">
        <f>SUMIFS(GQList,GIList,Table_ExternalData_1[[#This Row],[Item_key]],GDList,Table_ExternalData_1[[#Headers],[13]])</f>
        <v>400</v>
      </c>
      <c r="S449" s="7">
        <f>SUMIFS(GQList,GIList,Table_ExternalData_1[[#This Row],[Item_key]],GDList,Table_ExternalData_1[[#Headers],[14]])</f>
        <v>0</v>
      </c>
      <c r="T449" s="7">
        <f>SUMIFS(GQList,GIList,Table_ExternalData_1[[#This Row],[Item_key]],GDList,Table_ExternalData_1[[#Headers],[15]])</f>
        <v>0</v>
      </c>
      <c r="U449" s="7">
        <f>SUMIFS(GQList,GIList,Table_ExternalData_1[[#This Row],[Item_key]],GDList,Table_ExternalData_1[[#Headers],[16]])</f>
        <v>0</v>
      </c>
      <c r="V449" s="7">
        <f>SUMIFS(GQList,GIList,Table_ExternalData_1[[#This Row],[Item_key]],GDList,Table_ExternalData_1[[#Headers],[17]])</f>
        <v>0</v>
      </c>
      <c r="W449" s="7">
        <f>SUMIFS(GQList,GIList,Table_ExternalData_1[[#This Row],[Item_key]],GDList,Table_ExternalData_1[[#Headers],[18]])</f>
        <v>0</v>
      </c>
      <c r="X449" s="7">
        <f>SUMIFS(GQList,GIList,Table_ExternalData_1[[#This Row],[Item_key]],GDList,Table_ExternalData_1[[#Headers],[19]])</f>
        <v>0</v>
      </c>
      <c r="Y449" s="7">
        <f>SUMIFS(GQList,GIList,Table_ExternalData_1[[#This Row],[Item_key]],GDList,Table_ExternalData_1[[#Headers],[20]])</f>
        <v>0</v>
      </c>
      <c r="Z449" s="7">
        <f>SUMIFS(GQList,GIList,Table_ExternalData_1[[#This Row],[Item_key]],GDList,Table_ExternalData_1[[#Headers],[21]])</f>
        <v>0</v>
      </c>
      <c r="AA449" s="7">
        <f>SUMIFS(GQList,GIList,Table_ExternalData_1[[#This Row],[Item_key]],GDList,Table_ExternalData_1[[#Headers],[22]])</f>
        <v>690</v>
      </c>
      <c r="AB449" s="7">
        <f>SUMIFS(GQList,GIList,Table_ExternalData_1[[#This Row],[Item_key]],GDList,Table_ExternalData_1[[#Headers],[23]])</f>
        <v>0</v>
      </c>
      <c r="AC449" s="7">
        <f>SUMIFS(GQList,GIList,Table_ExternalData_1[[#This Row],[Item_key]],GDList,Table_ExternalData_1[[#Headers],[24]])</f>
        <v>0</v>
      </c>
      <c r="AD449" s="7">
        <f>SUMIFS(GQList,GIList,Table_ExternalData_1[[#This Row],[Item_key]],GDList,Table_ExternalData_1[[#Headers],[25]])</f>
        <v>0</v>
      </c>
      <c r="AE449" s="7">
        <f>SUMIFS(GQList,GIList,Table_ExternalData_1[[#This Row],[Item_key]],GDList,Table_ExternalData_1[[#Headers],[26]])</f>
        <v>0</v>
      </c>
      <c r="AF449" s="7">
        <f>SUMIFS(GQList,GIList,Table_ExternalData_1[[#This Row],[Item_key]],GDList,Table_ExternalData_1[[#Headers],[27]])</f>
        <v>0</v>
      </c>
      <c r="AG449" s="7">
        <f>SUMIFS(GQList,GIList,Table_ExternalData_1[[#This Row],[Item_key]],GDList,Table_ExternalData_1[[#Headers],[28]])</f>
        <v>1500</v>
      </c>
      <c r="AH449" s="7">
        <f>SUMIFS(GQList,GIList,Table_ExternalData_1[[#This Row],[Item_key]],GDList,Table_ExternalData_1[[#Headers],[29]])</f>
        <v>0</v>
      </c>
      <c r="AI449" s="7">
        <f>SUMIFS(GQList,GIList,Table_ExternalData_1[[#This Row],[Item_key]],GDList,Table_ExternalData_1[[#Headers],[30]])</f>
        <v>0</v>
      </c>
      <c r="AJ449" s="7">
        <f>SUMIFS(GQList,GIList,Table_ExternalData_1[[#This Row],[Item_key]],GDList,Table_ExternalData_1[[#Headers],[31]])</f>
        <v>850</v>
      </c>
      <c r="AK449" s="7">
        <f>SUM(Table_ExternalData_1[[#This Row],[1]:[31]])</f>
        <v>4440</v>
      </c>
    </row>
    <row r="450" spans="1:37" hidden="1">
      <c r="A450" s="3" t="s">
        <v>1266</v>
      </c>
      <c r="B450" s="3" t="s">
        <v>594</v>
      </c>
      <c r="C450" s="3" t="s">
        <v>1448</v>
      </c>
      <c r="D450" s="3" t="s">
        <v>1449</v>
      </c>
      <c r="E450" s="6" t="s">
        <v>1662</v>
      </c>
      <c r="F450" s="7">
        <f>SUMIFS(GQList,GIList,Table_ExternalData_1[[#This Row],[Item_key]],GDList,Table_ExternalData_1[[#Headers],[1]])</f>
        <v>0</v>
      </c>
      <c r="G450" s="7">
        <f>SUMIFS(GQList,GIList,Table_ExternalData_1[[#This Row],[Item_key]],GDList,Table_ExternalData_1[[#Headers],[2]])</f>
        <v>0</v>
      </c>
      <c r="H450" s="7">
        <f>SUMIFS(GQList,GIList,Table_ExternalData_1[[#This Row],[Item_key]],GDList,Table_ExternalData_1[[#Headers],[3]])</f>
        <v>0</v>
      </c>
      <c r="I450" s="7">
        <f>SUMIFS(GQList,GIList,Table_ExternalData_1[[#This Row],[Item_key]],GDList,Table_ExternalData_1[[#Headers],[4]])</f>
        <v>0</v>
      </c>
      <c r="J450" s="7">
        <f>SUMIFS(GQList,GIList,Table_ExternalData_1[[#This Row],[Item_key]],GDList,Table_ExternalData_1[[#Headers],[5]])</f>
        <v>0</v>
      </c>
      <c r="K450" s="7">
        <f>SUMIFS(GQList,GIList,Table_ExternalData_1[[#This Row],[Item_key]],GDList,Table_ExternalData_1[[#Headers],[6]])</f>
        <v>0</v>
      </c>
      <c r="L450" s="7">
        <f>SUMIFS(GQList,GIList,Table_ExternalData_1[[#This Row],[Item_key]],GDList,Table_ExternalData_1[[#Headers],[7]])</f>
        <v>0</v>
      </c>
      <c r="M450" s="7">
        <f>SUMIFS(GQList,GIList,Table_ExternalData_1[[#This Row],[Item_key]],GDList,Table_ExternalData_1[[#Headers],[8]])</f>
        <v>0</v>
      </c>
      <c r="N450" s="7">
        <f>SUMIFS(GQList,GIList,Table_ExternalData_1[[#This Row],[Item_key]],GDList,Table_ExternalData_1[[#Headers],[9]])</f>
        <v>0</v>
      </c>
      <c r="O450" s="7">
        <f>SUMIFS(GQList,GIList,Table_ExternalData_1[[#This Row],[Item_key]],GDList,Table_ExternalData_1[[#Headers],[10]])</f>
        <v>0</v>
      </c>
      <c r="P450" s="7">
        <f>SUMIFS(GQList,GIList,Table_ExternalData_1[[#This Row],[Item_key]],GDList,Table_ExternalData_1[[#Headers],[11]])</f>
        <v>0</v>
      </c>
      <c r="Q450" s="7">
        <f>SUMIFS(GQList,GIList,Table_ExternalData_1[[#This Row],[Item_key]],GDList,Table_ExternalData_1[[#Headers],[12]])</f>
        <v>0</v>
      </c>
      <c r="R450" s="7">
        <f>SUMIFS(GQList,GIList,Table_ExternalData_1[[#This Row],[Item_key]],GDList,Table_ExternalData_1[[#Headers],[13]])</f>
        <v>0</v>
      </c>
      <c r="S450" s="7">
        <f>SUMIFS(GQList,GIList,Table_ExternalData_1[[#This Row],[Item_key]],GDList,Table_ExternalData_1[[#Headers],[14]])</f>
        <v>0</v>
      </c>
      <c r="T450" s="7">
        <f>SUMIFS(GQList,GIList,Table_ExternalData_1[[#This Row],[Item_key]],GDList,Table_ExternalData_1[[#Headers],[15]])</f>
        <v>0</v>
      </c>
      <c r="U450" s="7">
        <f>SUMIFS(GQList,GIList,Table_ExternalData_1[[#This Row],[Item_key]],GDList,Table_ExternalData_1[[#Headers],[16]])</f>
        <v>0</v>
      </c>
      <c r="V450" s="7">
        <f>SUMIFS(GQList,GIList,Table_ExternalData_1[[#This Row],[Item_key]],GDList,Table_ExternalData_1[[#Headers],[17]])</f>
        <v>0</v>
      </c>
      <c r="W450" s="7">
        <f>SUMIFS(GQList,GIList,Table_ExternalData_1[[#This Row],[Item_key]],GDList,Table_ExternalData_1[[#Headers],[18]])</f>
        <v>0</v>
      </c>
      <c r="X450" s="7">
        <f>SUMIFS(GQList,GIList,Table_ExternalData_1[[#This Row],[Item_key]],GDList,Table_ExternalData_1[[#Headers],[19]])</f>
        <v>0</v>
      </c>
      <c r="Y450" s="7">
        <f>SUMIFS(GQList,GIList,Table_ExternalData_1[[#This Row],[Item_key]],GDList,Table_ExternalData_1[[#Headers],[20]])</f>
        <v>0</v>
      </c>
      <c r="Z450" s="7">
        <f>SUMIFS(GQList,GIList,Table_ExternalData_1[[#This Row],[Item_key]],GDList,Table_ExternalData_1[[#Headers],[21]])</f>
        <v>0</v>
      </c>
      <c r="AA450" s="7">
        <f>SUMIFS(GQList,GIList,Table_ExternalData_1[[#This Row],[Item_key]],GDList,Table_ExternalData_1[[#Headers],[22]])</f>
        <v>0</v>
      </c>
      <c r="AB450" s="7">
        <f>SUMIFS(GQList,GIList,Table_ExternalData_1[[#This Row],[Item_key]],GDList,Table_ExternalData_1[[#Headers],[23]])</f>
        <v>0</v>
      </c>
      <c r="AC450" s="7">
        <f>SUMIFS(GQList,GIList,Table_ExternalData_1[[#This Row],[Item_key]],GDList,Table_ExternalData_1[[#Headers],[24]])</f>
        <v>0</v>
      </c>
      <c r="AD450" s="7">
        <f>SUMIFS(GQList,GIList,Table_ExternalData_1[[#This Row],[Item_key]],GDList,Table_ExternalData_1[[#Headers],[25]])</f>
        <v>0</v>
      </c>
      <c r="AE450" s="7">
        <f>SUMIFS(GQList,GIList,Table_ExternalData_1[[#This Row],[Item_key]],GDList,Table_ExternalData_1[[#Headers],[26]])</f>
        <v>0</v>
      </c>
      <c r="AF450" s="7">
        <f>SUMIFS(GQList,GIList,Table_ExternalData_1[[#This Row],[Item_key]],GDList,Table_ExternalData_1[[#Headers],[27]])</f>
        <v>0</v>
      </c>
      <c r="AG450" s="7">
        <f>SUMIFS(GQList,GIList,Table_ExternalData_1[[#This Row],[Item_key]],GDList,Table_ExternalData_1[[#Headers],[28]])</f>
        <v>0</v>
      </c>
      <c r="AH450" s="7">
        <f>SUMIFS(GQList,GIList,Table_ExternalData_1[[#This Row],[Item_key]],GDList,Table_ExternalData_1[[#Headers],[29]])</f>
        <v>0</v>
      </c>
      <c r="AI450" s="7">
        <f>SUMIFS(GQList,GIList,Table_ExternalData_1[[#This Row],[Item_key]],GDList,Table_ExternalData_1[[#Headers],[30]])</f>
        <v>0</v>
      </c>
      <c r="AJ450" s="7">
        <f>SUMIFS(GQList,GIList,Table_ExternalData_1[[#This Row],[Item_key]],GDList,Table_ExternalData_1[[#Headers],[31]])</f>
        <v>15000</v>
      </c>
      <c r="AK450" s="7">
        <f>SUM(Table_ExternalData_1[[#This Row],[1]:[31]])</f>
        <v>15000</v>
      </c>
    </row>
    <row r="451" spans="1:37" hidden="1">
      <c r="A451" s="3" t="s">
        <v>1267</v>
      </c>
      <c r="B451" s="3" t="s">
        <v>301</v>
      </c>
      <c r="C451" s="3" t="s">
        <v>1268</v>
      </c>
      <c r="D451" s="3" t="s">
        <v>907</v>
      </c>
      <c r="E451" s="6" t="s">
        <v>1662</v>
      </c>
      <c r="F451" s="7">
        <f>SUMIFS(GQList,GIList,Table_ExternalData_1[[#This Row],[Item_key]],GDList,Table_ExternalData_1[[#Headers],[1]])</f>
        <v>0</v>
      </c>
      <c r="G451" s="7">
        <f>SUMIFS(GQList,GIList,Table_ExternalData_1[[#This Row],[Item_key]],GDList,Table_ExternalData_1[[#Headers],[2]])</f>
        <v>0</v>
      </c>
      <c r="H451" s="7">
        <f>SUMIFS(GQList,GIList,Table_ExternalData_1[[#This Row],[Item_key]],GDList,Table_ExternalData_1[[#Headers],[3]])</f>
        <v>0</v>
      </c>
      <c r="I451" s="7">
        <f>SUMIFS(GQList,GIList,Table_ExternalData_1[[#This Row],[Item_key]],GDList,Table_ExternalData_1[[#Headers],[4]])</f>
        <v>0</v>
      </c>
      <c r="J451" s="7">
        <f>SUMIFS(GQList,GIList,Table_ExternalData_1[[#This Row],[Item_key]],GDList,Table_ExternalData_1[[#Headers],[5]])</f>
        <v>0</v>
      </c>
      <c r="K451" s="7">
        <f>SUMIFS(GQList,GIList,Table_ExternalData_1[[#This Row],[Item_key]],GDList,Table_ExternalData_1[[#Headers],[6]])</f>
        <v>0</v>
      </c>
      <c r="L451" s="7">
        <f>SUMIFS(GQList,GIList,Table_ExternalData_1[[#This Row],[Item_key]],GDList,Table_ExternalData_1[[#Headers],[7]])</f>
        <v>0</v>
      </c>
      <c r="M451" s="7">
        <f>SUMIFS(GQList,GIList,Table_ExternalData_1[[#This Row],[Item_key]],GDList,Table_ExternalData_1[[#Headers],[8]])</f>
        <v>0</v>
      </c>
      <c r="N451" s="7">
        <f>SUMIFS(GQList,GIList,Table_ExternalData_1[[#This Row],[Item_key]],GDList,Table_ExternalData_1[[#Headers],[9]])</f>
        <v>0</v>
      </c>
      <c r="O451" s="7">
        <f>SUMIFS(GQList,GIList,Table_ExternalData_1[[#This Row],[Item_key]],GDList,Table_ExternalData_1[[#Headers],[10]])</f>
        <v>0</v>
      </c>
      <c r="P451" s="7">
        <f>SUMIFS(GQList,GIList,Table_ExternalData_1[[#This Row],[Item_key]],GDList,Table_ExternalData_1[[#Headers],[11]])</f>
        <v>1550</v>
      </c>
      <c r="Q451" s="7">
        <f>SUMIFS(GQList,GIList,Table_ExternalData_1[[#This Row],[Item_key]],GDList,Table_ExternalData_1[[#Headers],[12]])</f>
        <v>0</v>
      </c>
      <c r="R451" s="7">
        <f>SUMIFS(GQList,GIList,Table_ExternalData_1[[#This Row],[Item_key]],GDList,Table_ExternalData_1[[#Headers],[13]])</f>
        <v>0</v>
      </c>
      <c r="S451" s="7">
        <f>SUMIFS(GQList,GIList,Table_ExternalData_1[[#This Row],[Item_key]],GDList,Table_ExternalData_1[[#Headers],[14]])</f>
        <v>0</v>
      </c>
      <c r="T451" s="7">
        <f>SUMIFS(GQList,GIList,Table_ExternalData_1[[#This Row],[Item_key]],GDList,Table_ExternalData_1[[#Headers],[15]])</f>
        <v>0</v>
      </c>
      <c r="U451" s="7">
        <f>SUMIFS(GQList,GIList,Table_ExternalData_1[[#This Row],[Item_key]],GDList,Table_ExternalData_1[[#Headers],[16]])</f>
        <v>0</v>
      </c>
      <c r="V451" s="7">
        <f>SUMIFS(GQList,GIList,Table_ExternalData_1[[#This Row],[Item_key]],GDList,Table_ExternalData_1[[#Headers],[17]])</f>
        <v>0</v>
      </c>
      <c r="W451" s="7">
        <f>SUMIFS(GQList,GIList,Table_ExternalData_1[[#This Row],[Item_key]],GDList,Table_ExternalData_1[[#Headers],[18]])</f>
        <v>0</v>
      </c>
      <c r="X451" s="7">
        <f>SUMIFS(GQList,GIList,Table_ExternalData_1[[#This Row],[Item_key]],GDList,Table_ExternalData_1[[#Headers],[19]])</f>
        <v>0</v>
      </c>
      <c r="Y451" s="7">
        <f>SUMIFS(GQList,GIList,Table_ExternalData_1[[#This Row],[Item_key]],GDList,Table_ExternalData_1[[#Headers],[20]])</f>
        <v>850</v>
      </c>
      <c r="Z451" s="7">
        <f>SUMIFS(GQList,GIList,Table_ExternalData_1[[#This Row],[Item_key]],GDList,Table_ExternalData_1[[#Headers],[21]])</f>
        <v>0</v>
      </c>
      <c r="AA451" s="7">
        <f>SUMIFS(GQList,GIList,Table_ExternalData_1[[#This Row],[Item_key]],GDList,Table_ExternalData_1[[#Headers],[22]])</f>
        <v>0</v>
      </c>
      <c r="AB451" s="7">
        <f>SUMIFS(GQList,GIList,Table_ExternalData_1[[#This Row],[Item_key]],GDList,Table_ExternalData_1[[#Headers],[23]])</f>
        <v>0</v>
      </c>
      <c r="AC451" s="7">
        <f>SUMIFS(GQList,GIList,Table_ExternalData_1[[#This Row],[Item_key]],GDList,Table_ExternalData_1[[#Headers],[24]])</f>
        <v>0</v>
      </c>
      <c r="AD451" s="7">
        <f>SUMIFS(GQList,GIList,Table_ExternalData_1[[#This Row],[Item_key]],GDList,Table_ExternalData_1[[#Headers],[25]])</f>
        <v>0</v>
      </c>
      <c r="AE451" s="7">
        <f>SUMIFS(GQList,GIList,Table_ExternalData_1[[#This Row],[Item_key]],GDList,Table_ExternalData_1[[#Headers],[26]])</f>
        <v>750</v>
      </c>
      <c r="AF451" s="7">
        <f>SUMIFS(GQList,GIList,Table_ExternalData_1[[#This Row],[Item_key]],GDList,Table_ExternalData_1[[#Headers],[27]])</f>
        <v>0</v>
      </c>
      <c r="AG451" s="7">
        <f>SUMIFS(GQList,GIList,Table_ExternalData_1[[#This Row],[Item_key]],GDList,Table_ExternalData_1[[#Headers],[28]])</f>
        <v>0</v>
      </c>
      <c r="AH451" s="7">
        <f>SUMIFS(GQList,GIList,Table_ExternalData_1[[#This Row],[Item_key]],GDList,Table_ExternalData_1[[#Headers],[29]])</f>
        <v>0</v>
      </c>
      <c r="AI451" s="7">
        <f>SUMIFS(GQList,GIList,Table_ExternalData_1[[#This Row],[Item_key]],GDList,Table_ExternalData_1[[#Headers],[30]])</f>
        <v>0</v>
      </c>
      <c r="AJ451" s="7">
        <f>SUMIFS(GQList,GIList,Table_ExternalData_1[[#This Row],[Item_key]],GDList,Table_ExternalData_1[[#Headers],[31]])</f>
        <v>0</v>
      </c>
      <c r="AK451" s="7">
        <f>SUM(Table_ExternalData_1[[#This Row],[1]:[31]])</f>
        <v>3150</v>
      </c>
    </row>
    <row r="452" spans="1:37" hidden="1">
      <c r="A452" s="3" t="s">
        <v>1269</v>
      </c>
      <c r="B452" s="3" t="s">
        <v>569</v>
      </c>
      <c r="C452" s="3" t="s">
        <v>1270</v>
      </c>
      <c r="D452" s="3" t="s">
        <v>1271</v>
      </c>
      <c r="E452" s="6" t="s">
        <v>1662</v>
      </c>
      <c r="F452" s="7">
        <f>SUMIFS(GQList,GIList,Table_ExternalData_1[[#This Row],[Item_key]],GDList,Table_ExternalData_1[[#Headers],[1]])</f>
        <v>0</v>
      </c>
      <c r="G452" s="7">
        <f>SUMIFS(GQList,GIList,Table_ExternalData_1[[#This Row],[Item_key]],GDList,Table_ExternalData_1[[#Headers],[2]])</f>
        <v>0</v>
      </c>
      <c r="H452" s="7">
        <f>SUMIFS(GQList,GIList,Table_ExternalData_1[[#This Row],[Item_key]],GDList,Table_ExternalData_1[[#Headers],[3]])</f>
        <v>0</v>
      </c>
      <c r="I452" s="7">
        <f>SUMIFS(GQList,GIList,Table_ExternalData_1[[#This Row],[Item_key]],GDList,Table_ExternalData_1[[#Headers],[4]])</f>
        <v>0</v>
      </c>
      <c r="J452" s="7">
        <f>SUMIFS(GQList,GIList,Table_ExternalData_1[[#This Row],[Item_key]],GDList,Table_ExternalData_1[[#Headers],[5]])</f>
        <v>0</v>
      </c>
      <c r="K452" s="7">
        <f>SUMIFS(GQList,GIList,Table_ExternalData_1[[#This Row],[Item_key]],GDList,Table_ExternalData_1[[#Headers],[6]])</f>
        <v>0</v>
      </c>
      <c r="L452" s="7">
        <f>SUMIFS(GQList,GIList,Table_ExternalData_1[[#This Row],[Item_key]],GDList,Table_ExternalData_1[[#Headers],[7]])</f>
        <v>0</v>
      </c>
      <c r="M452" s="7">
        <f>SUMIFS(GQList,GIList,Table_ExternalData_1[[#This Row],[Item_key]],GDList,Table_ExternalData_1[[#Headers],[8]])</f>
        <v>0</v>
      </c>
      <c r="N452" s="7">
        <f>SUMIFS(GQList,GIList,Table_ExternalData_1[[#This Row],[Item_key]],GDList,Table_ExternalData_1[[#Headers],[9]])</f>
        <v>0</v>
      </c>
      <c r="O452" s="7">
        <f>SUMIFS(GQList,GIList,Table_ExternalData_1[[#This Row],[Item_key]],GDList,Table_ExternalData_1[[#Headers],[10]])</f>
        <v>0</v>
      </c>
      <c r="P452" s="7">
        <f>SUMIFS(GQList,GIList,Table_ExternalData_1[[#This Row],[Item_key]],GDList,Table_ExternalData_1[[#Headers],[11]])</f>
        <v>0</v>
      </c>
      <c r="Q452" s="7">
        <f>SUMIFS(GQList,GIList,Table_ExternalData_1[[#This Row],[Item_key]],GDList,Table_ExternalData_1[[#Headers],[12]])</f>
        <v>0</v>
      </c>
      <c r="R452" s="7">
        <f>SUMIFS(GQList,GIList,Table_ExternalData_1[[#This Row],[Item_key]],GDList,Table_ExternalData_1[[#Headers],[13]])</f>
        <v>0</v>
      </c>
      <c r="S452" s="7">
        <f>SUMIFS(GQList,GIList,Table_ExternalData_1[[#This Row],[Item_key]],GDList,Table_ExternalData_1[[#Headers],[14]])</f>
        <v>0</v>
      </c>
      <c r="T452" s="7">
        <f>SUMIFS(GQList,GIList,Table_ExternalData_1[[#This Row],[Item_key]],GDList,Table_ExternalData_1[[#Headers],[15]])</f>
        <v>0</v>
      </c>
      <c r="U452" s="7">
        <f>SUMIFS(GQList,GIList,Table_ExternalData_1[[#This Row],[Item_key]],GDList,Table_ExternalData_1[[#Headers],[16]])</f>
        <v>0</v>
      </c>
      <c r="V452" s="7">
        <f>SUMIFS(GQList,GIList,Table_ExternalData_1[[#This Row],[Item_key]],GDList,Table_ExternalData_1[[#Headers],[17]])</f>
        <v>0</v>
      </c>
      <c r="W452" s="7">
        <f>SUMIFS(GQList,GIList,Table_ExternalData_1[[#This Row],[Item_key]],GDList,Table_ExternalData_1[[#Headers],[18]])</f>
        <v>0</v>
      </c>
      <c r="X452" s="7">
        <f>SUMIFS(GQList,GIList,Table_ExternalData_1[[#This Row],[Item_key]],GDList,Table_ExternalData_1[[#Headers],[19]])</f>
        <v>0</v>
      </c>
      <c r="Y452" s="7">
        <f>SUMIFS(GQList,GIList,Table_ExternalData_1[[#This Row],[Item_key]],GDList,Table_ExternalData_1[[#Headers],[20]])</f>
        <v>0</v>
      </c>
      <c r="Z452" s="7">
        <f>SUMIFS(GQList,GIList,Table_ExternalData_1[[#This Row],[Item_key]],GDList,Table_ExternalData_1[[#Headers],[21]])</f>
        <v>0</v>
      </c>
      <c r="AA452" s="7">
        <f>SUMIFS(GQList,GIList,Table_ExternalData_1[[#This Row],[Item_key]],GDList,Table_ExternalData_1[[#Headers],[22]])</f>
        <v>0</v>
      </c>
      <c r="AB452" s="7">
        <f>SUMIFS(GQList,GIList,Table_ExternalData_1[[#This Row],[Item_key]],GDList,Table_ExternalData_1[[#Headers],[23]])</f>
        <v>0</v>
      </c>
      <c r="AC452" s="7">
        <f>SUMIFS(GQList,GIList,Table_ExternalData_1[[#This Row],[Item_key]],GDList,Table_ExternalData_1[[#Headers],[24]])</f>
        <v>0</v>
      </c>
      <c r="AD452" s="7">
        <f>SUMIFS(GQList,GIList,Table_ExternalData_1[[#This Row],[Item_key]],GDList,Table_ExternalData_1[[#Headers],[25]])</f>
        <v>0</v>
      </c>
      <c r="AE452" s="7">
        <f>SUMIFS(GQList,GIList,Table_ExternalData_1[[#This Row],[Item_key]],GDList,Table_ExternalData_1[[#Headers],[26]])</f>
        <v>0</v>
      </c>
      <c r="AF452" s="7">
        <f>SUMIFS(GQList,GIList,Table_ExternalData_1[[#This Row],[Item_key]],GDList,Table_ExternalData_1[[#Headers],[27]])</f>
        <v>0</v>
      </c>
      <c r="AG452" s="7">
        <f>SUMIFS(GQList,GIList,Table_ExternalData_1[[#This Row],[Item_key]],GDList,Table_ExternalData_1[[#Headers],[28]])</f>
        <v>0</v>
      </c>
      <c r="AH452" s="7">
        <f>SUMIFS(GQList,GIList,Table_ExternalData_1[[#This Row],[Item_key]],GDList,Table_ExternalData_1[[#Headers],[29]])</f>
        <v>0</v>
      </c>
      <c r="AI452" s="7">
        <f>SUMIFS(GQList,GIList,Table_ExternalData_1[[#This Row],[Item_key]],GDList,Table_ExternalData_1[[#Headers],[30]])</f>
        <v>280</v>
      </c>
      <c r="AJ452" s="7">
        <f>SUMIFS(GQList,GIList,Table_ExternalData_1[[#This Row],[Item_key]],GDList,Table_ExternalData_1[[#Headers],[31]])</f>
        <v>0</v>
      </c>
      <c r="AK452" s="7">
        <f>SUM(Table_ExternalData_1[[#This Row],[1]:[31]])</f>
        <v>280</v>
      </c>
    </row>
    <row r="453" spans="1:37" hidden="1">
      <c r="A453" s="3" t="s">
        <v>1269</v>
      </c>
      <c r="B453" s="3" t="s">
        <v>553</v>
      </c>
      <c r="C453" s="3" t="s">
        <v>1272</v>
      </c>
      <c r="D453" s="3" t="s">
        <v>1273</v>
      </c>
      <c r="E453" s="6" t="s">
        <v>1662</v>
      </c>
      <c r="F453" s="7">
        <f>SUMIFS(GQList,GIList,Table_ExternalData_1[[#This Row],[Item_key]],GDList,Table_ExternalData_1[[#Headers],[1]])</f>
        <v>0</v>
      </c>
      <c r="G453" s="7">
        <f>SUMIFS(GQList,GIList,Table_ExternalData_1[[#This Row],[Item_key]],GDList,Table_ExternalData_1[[#Headers],[2]])</f>
        <v>0</v>
      </c>
      <c r="H453" s="7">
        <f>SUMIFS(GQList,GIList,Table_ExternalData_1[[#This Row],[Item_key]],GDList,Table_ExternalData_1[[#Headers],[3]])</f>
        <v>0</v>
      </c>
      <c r="I453" s="7">
        <f>SUMIFS(GQList,GIList,Table_ExternalData_1[[#This Row],[Item_key]],GDList,Table_ExternalData_1[[#Headers],[4]])</f>
        <v>0</v>
      </c>
      <c r="J453" s="7">
        <f>SUMIFS(GQList,GIList,Table_ExternalData_1[[#This Row],[Item_key]],GDList,Table_ExternalData_1[[#Headers],[5]])</f>
        <v>0</v>
      </c>
      <c r="K453" s="7">
        <f>SUMIFS(GQList,GIList,Table_ExternalData_1[[#This Row],[Item_key]],GDList,Table_ExternalData_1[[#Headers],[6]])</f>
        <v>0</v>
      </c>
      <c r="L453" s="7">
        <f>SUMIFS(GQList,GIList,Table_ExternalData_1[[#This Row],[Item_key]],GDList,Table_ExternalData_1[[#Headers],[7]])</f>
        <v>0</v>
      </c>
      <c r="M453" s="7">
        <f>SUMIFS(GQList,GIList,Table_ExternalData_1[[#This Row],[Item_key]],GDList,Table_ExternalData_1[[#Headers],[8]])</f>
        <v>0</v>
      </c>
      <c r="N453" s="7">
        <f>SUMIFS(GQList,GIList,Table_ExternalData_1[[#This Row],[Item_key]],GDList,Table_ExternalData_1[[#Headers],[9]])</f>
        <v>0</v>
      </c>
      <c r="O453" s="7">
        <f>SUMIFS(GQList,GIList,Table_ExternalData_1[[#This Row],[Item_key]],GDList,Table_ExternalData_1[[#Headers],[10]])</f>
        <v>0</v>
      </c>
      <c r="P453" s="7">
        <f>SUMIFS(GQList,GIList,Table_ExternalData_1[[#This Row],[Item_key]],GDList,Table_ExternalData_1[[#Headers],[11]])</f>
        <v>0</v>
      </c>
      <c r="Q453" s="7">
        <f>SUMIFS(GQList,GIList,Table_ExternalData_1[[#This Row],[Item_key]],GDList,Table_ExternalData_1[[#Headers],[12]])</f>
        <v>0</v>
      </c>
      <c r="R453" s="7">
        <f>SUMIFS(GQList,GIList,Table_ExternalData_1[[#This Row],[Item_key]],GDList,Table_ExternalData_1[[#Headers],[13]])</f>
        <v>0</v>
      </c>
      <c r="S453" s="7">
        <f>SUMIFS(GQList,GIList,Table_ExternalData_1[[#This Row],[Item_key]],GDList,Table_ExternalData_1[[#Headers],[14]])</f>
        <v>0</v>
      </c>
      <c r="T453" s="7">
        <f>SUMIFS(GQList,GIList,Table_ExternalData_1[[#This Row],[Item_key]],GDList,Table_ExternalData_1[[#Headers],[15]])</f>
        <v>0</v>
      </c>
      <c r="U453" s="7">
        <f>SUMIFS(GQList,GIList,Table_ExternalData_1[[#This Row],[Item_key]],GDList,Table_ExternalData_1[[#Headers],[16]])</f>
        <v>0</v>
      </c>
      <c r="V453" s="7">
        <f>SUMIFS(GQList,GIList,Table_ExternalData_1[[#This Row],[Item_key]],GDList,Table_ExternalData_1[[#Headers],[17]])</f>
        <v>0</v>
      </c>
      <c r="W453" s="7">
        <f>SUMIFS(GQList,GIList,Table_ExternalData_1[[#This Row],[Item_key]],GDList,Table_ExternalData_1[[#Headers],[18]])</f>
        <v>0</v>
      </c>
      <c r="X453" s="7">
        <f>SUMIFS(GQList,GIList,Table_ExternalData_1[[#This Row],[Item_key]],GDList,Table_ExternalData_1[[#Headers],[19]])</f>
        <v>0</v>
      </c>
      <c r="Y453" s="7">
        <f>SUMIFS(GQList,GIList,Table_ExternalData_1[[#This Row],[Item_key]],GDList,Table_ExternalData_1[[#Headers],[20]])</f>
        <v>0</v>
      </c>
      <c r="Z453" s="7">
        <f>SUMIFS(GQList,GIList,Table_ExternalData_1[[#This Row],[Item_key]],GDList,Table_ExternalData_1[[#Headers],[21]])</f>
        <v>0</v>
      </c>
      <c r="AA453" s="7">
        <f>SUMIFS(GQList,GIList,Table_ExternalData_1[[#This Row],[Item_key]],GDList,Table_ExternalData_1[[#Headers],[22]])</f>
        <v>0</v>
      </c>
      <c r="AB453" s="7">
        <f>SUMIFS(GQList,GIList,Table_ExternalData_1[[#This Row],[Item_key]],GDList,Table_ExternalData_1[[#Headers],[23]])</f>
        <v>0</v>
      </c>
      <c r="AC453" s="7">
        <f>SUMIFS(GQList,GIList,Table_ExternalData_1[[#This Row],[Item_key]],GDList,Table_ExternalData_1[[#Headers],[24]])</f>
        <v>0</v>
      </c>
      <c r="AD453" s="7">
        <f>SUMIFS(GQList,GIList,Table_ExternalData_1[[#This Row],[Item_key]],GDList,Table_ExternalData_1[[#Headers],[25]])</f>
        <v>0</v>
      </c>
      <c r="AE453" s="7">
        <f>SUMIFS(GQList,GIList,Table_ExternalData_1[[#This Row],[Item_key]],GDList,Table_ExternalData_1[[#Headers],[26]])</f>
        <v>0</v>
      </c>
      <c r="AF453" s="7">
        <f>SUMIFS(GQList,GIList,Table_ExternalData_1[[#This Row],[Item_key]],GDList,Table_ExternalData_1[[#Headers],[27]])</f>
        <v>0</v>
      </c>
      <c r="AG453" s="7">
        <f>SUMIFS(GQList,GIList,Table_ExternalData_1[[#This Row],[Item_key]],GDList,Table_ExternalData_1[[#Headers],[28]])</f>
        <v>375</v>
      </c>
      <c r="AH453" s="7">
        <f>SUMIFS(GQList,GIList,Table_ExternalData_1[[#This Row],[Item_key]],GDList,Table_ExternalData_1[[#Headers],[29]])</f>
        <v>0</v>
      </c>
      <c r="AI453" s="7">
        <f>SUMIFS(GQList,GIList,Table_ExternalData_1[[#This Row],[Item_key]],GDList,Table_ExternalData_1[[#Headers],[30]])</f>
        <v>255</v>
      </c>
      <c r="AJ453" s="7">
        <f>SUMIFS(GQList,GIList,Table_ExternalData_1[[#This Row],[Item_key]],GDList,Table_ExternalData_1[[#Headers],[31]])</f>
        <v>0</v>
      </c>
      <c r="AK453" s="7">
        <f>SUM(Table_ExternalData_1[[#This Row],[1]:[31]])</f>
        <v>630</v>
      </c>
    </row>
    <row r="454" spans="1:37" hidden="1">
      <c r="A454" s="3" t="s">
        <v>1269</v>
      </c>
      <c r="B454" s="3" t="s">
        <v>556</v>
      </c>
      <c r="C454" s="3" t="s">
        <v>1274</v>
      </c>
      <c r="D454" s="3" t="s">
        <v>1275</v>
      </c>
      <c r="E454" s="6" t="s">
        <v>1662</v>
      </c>
      <c r="F454" s="7">
        <f>SUMIFS(GQList,GIList,Table_ExternalData_1[[#This Row],[Item_key]],GDList,Table_ExternalData_1[[#Headers],[1]])</f>
        <v>0</v>
      </c>
      <c r="G454" s="7">
        <f>SUMIFS(GQList,GIList,Table_ExternalData_1[[#This Row],[Item_key]],GDList,Table_ExternalData_1[[#Headers],[2]])</f>
        <v>0</v>
      </c>
      <c r="H454" s="7">
        <f>SUMIFS(GQList,GIList,Table_ExternalData_1[[#This Row],[Item_key]],GDList,Table_ExternalData_1[[#Headers],[3]])</f>
        <v>0</v>
      </c>
      <c r="I454" s="7">
        <f>SUMIFS(GQList,GIList,Table_ExternalData_1[[#This Row],[Item_key]],GDList,Table_ExternalData_1[[#Headers],[4]])</f>
        <v>0</v>
      </c>
      <c r="J454" s="7">
        <f>SUMIFS(GQList,GIList,Table_ExternalData_1[[#This Row],[Item_key]],GDList,Table_ExternalData_1[[#Headers],[5]])</f>
        <v>0</v>
      </c>
      <c r="K454" s="7">
        <f>SUMIFS(GQList,GIList,Table_ExternalData_1[[#This Row],[Item_key]],GDList,Table_ExternalData_1[[#Headers],[6]])</f>
        <v>0</v>
      </c>
      <c r="L454" s="7">
        <f>SUMIFS(GQList,GIList,Table_ExternalData_1[[#This Row],[Item_key]],GDList,Table_ExternalData_1[[#Headers],[7]])</f>
        <v>0</v>
      </c>
      <c r="M454" s="7">
        <f>SUMIFS(GQList,GIList,Table_ExternalData_1[[#This Row],[Item_key]],GDList,Table_ExternalData_1[[#Headers],[8]])</f>
        <v>0</v>
      </c>
      <c r="N454" s="7">
        <f>SUMIFS(GQList,GIList,Table_ExternalData_1[[#This Row],[Item_key]],GDList,Table_ExternalData_1[[#Headers],[9]])</f>
        <v>0</v>
      </c>
      <c r="O454" s="7">
        <f>SUMIFS(GQList,GIList,Table_ExternalData_1[[#This Row],[Item_key]],GDList,Table_ExternalData_1[[#Headers],[10]])</f>
        <v>0</v>
      </c>
      <c r="P454" s="7">
        <f>SUMIFS(GQList,GIList,Table_ExternalData_1[[#This Row],[Item_key]],GDList,Table_ExternalData_1[[#Headers],[11]])</f>
        <v>0</v>
      </c>
      <c r="Q454" s="7">
        <f>SUMIFS(GQList,GIList,Table_ExternalData_1[[#This Row],[Item_key]],GDList,Table_ExternalData_1[[#Headers],[12]])</f>
        <v>0</v>
      </c>
      <c r="R454" s="7">
        <f>SUMIFS(GQList,GIList,Table_ExternalData_1[[#This Row],[Item_key]],GDList,Table_ExternalData_1[[#Headers],[13]])</f>
        <v>0</v>
      </c>
      <c r="S454" s="7">
        <f>SUMIFS(GQList,GIList,Table_ExternalData_1[[#This Row],[Item_key]],GDList,Table_ExternalData_1[[#Headers],[14]])</f>
        <v>0</v>
      </c>
      <c r="T454" s="7">
        <f>SUMIFS(GQList,GIList,Table_ExternalData_1[[#This Row],[Item_key]],GDList,Table_ExternalData_1[[#Headers],[15]])</f>
        <v>0</v>
      </c>
      <c r="U454" s="7">
        <f>SUMIFS(GQList,GIList,Table_ExternalData_1[[#This Row],[Item_key]],GDList,Table_ExternalData_1[[#Headers],[16]])</f>
        <v>0</v>
      </c>
      <c r="V454" s="7">
        <f>SUMIFS(GQList,GIList,Table_ExternalData_1[[#This Row],[Item_key]],GDList,Table_ExternalData_1[[#Headers],[17]])</f>
        <v>0</v>
      </c>
      <c r="W454" s="7">
        <f>SUMIFS(GQList,GIList,Table_ExternalData_1[[#This Row],[Item_key]],GDList,Table_ExternalData_1[[#Headers],[18]])</f>
        <v>0</v>
      </c>
      <c r="X454" s="7">
        <f>SUMIFS(GQList,GIList,Table_ExternalData_1[[#This Row],[Item_key]],GDList,Table_ExternalData_1[[#Headers],[19]])</f>
        <v>0</v>
      </c>
      <c r="Y454" s="7">
        <f>SUMIFS(GQList,GIList,Table_ExternalData_1[[#This Row],[Item_key]],GDList,Table_ExternalData_1[[#Headers],[20]])</f>
        <v>0</v>
      </c>
      <c r="Z454" s="7">
        <f>SUMIFS(GQList,GIList,Table_ExternalData_1[[#This Row],[Item_key]],GDList,Table_ExternalData_1[[#Headers],[21]])</f>
        <v>0</v>
      </c>
      <c r="AA454" s="7">
        <f>SUMIFS(GQList,GIList,Table_ExternalData_1[[#This Row],[Item_key]],GDList,Table_ExternalData_1[[#Headers],[22]])</f>
        <v>0</v>
      </c>
      <c r="AB454" s="7">
        <f>SUMIFS(GQList,GIList,Table_ExternalData_1[[#This Row],[Item_key]],GDList,Table_ExternalData_1[[#Headers],[23]])</f>
        <v>0</v>
      </c>
      <c r="AC454" s="7">
        <f>SUMIFS(GQList,GIList,Table_ExternalData_1[[#This Row],[Item_key]],GDList,Table_ExternalData_1[[#Headers],[24]])</f>
        <v>0</v>
      </c>
      <c r="AD454" s="7">
        <f>SUMIFS(GQList,GIList,Table_ExternalData_1[[#This Row],[Item_key]],GDList,Table_ExternalData_1[[#Headers],[25]])</f>
        <v>0</v>
      </c>
      <c r="AE454" s="7">
        <f>SUMIFS(GQList,GIList,Table_ExternalData_1[[#This Row],[Item_key]],GDList,Table_ExternalData_1[[#Headers],[26]])</f>
        <v>0</v>
      </c>
      <c r="AF454" s="7">
        <f>SUMIFS(GQList,GIList,Table_ExternalData_1[[#This Row],[Item_key]],GDList,Table_ExternalData_1[[#Headers],[27]])</f>
        <v>0</v>
      </c>
      <c r="AG454" s="7">
        <f>SUMIFS(GQList,GIList,Table_ExternalData_1[[#This Row],[Item_key]],GDList,Table_ExternalData_1[[#Headers],[28]])</f>
        <v>400</v>
      </c>
      <c r="AH454" s="7">
        <f>SUMIFS(GQList,GIList,Table_ExternalData_1[[#This Row],[Item_key]],GDList,Table_ExternalData_1[[#Headers],[29]])</f>
        <v>0</v>
      </c>
      <c r="AI454" s="7">
        <f>SUMIFS(GQList,GIList,Table_ExternalData_1[[#This Row],[Item_key]],GDList,Table_ExternalData_1[[#Headers],[30]])</f>
        <v>100</v>
      </c>
      <c r="AJ454" s="7">
        <f>SUMIFS(GQList,GIList,Table_ExternalData_1[[#This Row],[Item_key]],GDList,Table_ExternalData_1[[#Headers],[31]])</f>
        <v>0</v>
      </c>
      <c r="AK454" s="7">
        <f>SUM(Table_ExternalData_1[[#This Row],[1]:[31]])</f>
        <v>500</v>
      </c>
    </row>
    <row r="455" spans="1:37" hidden="1">
      <c r="A455" s="3" t="s">
        <v>1269</v>
      </c>
      <c r="B455" s="3" t="s">
        <v>557</v>
      </c>
      <c r="C455" s="3" t="s">
        <v>1276</v>
      </c>
      <c r="D455" s="3" t="s">
        <v>1277</v>
      </c>
      <c r="E455" s="6" t="s">
        <v>1662</v>
      </c>
      <c r="F455" s="7">
        <f>SUMIFS(GQList,GIList,Table_ExternalData_1[[#This Row],[Item_key]],GDList,Table_ExternalData_1[[#Headers],[1]])</f>
        <v>0</v>
      </c>
      <c r="G455" s="7">
        <f>SUMIFS(GQList,GIList,Table_ExternalData_1[[#This Row],[Item_key]],GDList,Table_ExternalData_1[[#Headers],[2]])</f>
        <v>0</v>
      </c>
      <c r="H455" s="7">
        <f>SUMIFS(GQList,GIList,Table_ExternalData_1[[#This Row],[Item_key]],GDList,Table_ExternalData_1[[#Headers],[3]])</f>
        <v>0</v>
      </c>
      <c r="I455" s="7">
        <f>SUMIFS(GQList,GIList,Table_ExternalData_1[[#This Row],[Item_key]],GDList,Table_ExternalData_1[[#Headers],[4]])</f>
        <v>0</v>
      </c>
      <c r="J455" s="7">
        <f>SUMIFS(GQList,GIList,Table_ExternalData_1[[#This Row],[Item_key]],GDList,Table_ExternalData_1[[#Headers],[5]])</f>
        <v>0</v>
      </c>
      <c r="K455" s="7">
        <f>SUMIFS(GQList,GIList,Table_ExternalData_1[[#This Row],[Item_key]],GDList,Table_ExternalData_1[[#Headers],[6]])</f>
        <v>0</v>
      </c>
      <c r="L455" s="7">
        <f>SUMIFS(GQList,GIList,Table_ExternalData_1[[#This Row],[Item_key]],GDList,Table_ExternalData_1[[#Headers],[7]])</f>
        <v>0</v>
      </c>
      <c r="M455" s="7">
        <f>SUMIFS(GQList,GIList,Table_ExternalData_1[[#This Row],[Item_key]],GDList,Table_ExternalData_1[[#Headers],[8]])</f>
        <v>0</v>
      </c>
      <c r="N455" s="7">
        <f>SUMIFS(GQList,GIList,Table_ExternalData_1[[#This Row],[Item_key]],GDList,Table_ExternalData_1[[#Headers],[9]])</f>
        <v>0</v>
      </c>
      <c r="O455" s="7">
        <f>SUMIFS(GQList,GIList,Table_ExternalData_1[[#This Row],[Item_key]],GDList,Table_ExternalData_1[[#Headers],[10]])</f>
        <v>0</v>
      </c>
      <c r="P455" s="7">
        <f>SUMIFS(GQList,GIList,Table_ExternalData_1[[#This Row],[Item_key]],GDList,Table_ExternalData_1[[#Headers],[11]])</f>
        <v>0</v>
      </c>
      <c r="Q455" s="7">
        <f>SUMIFS(GQList,GIList,Table_ExternalData_1[[#This Row],[Item_key]],GDList,Table_ExternalData_1[[#Headers],[12]])</f>
        <v>0</v>
      </c>
      <c r="R455" s="7">
        <f>SUMIFS(GQList,GIList,Table_ExternalData_1[[#This Row],[Item_key]],GDList,Table_ExternalData_1[[#Headers],[13]])</f>
        <v>0</v>
      </c>
      <c r="S455" s="7">
        <f>SUMIFS(GQList,GIList,Table_ExternalData_1[[#This Row],[Item_key]],GDList,Table_ExternalData_1[[#Headers],[14]])</f>
        <v>0</v>
      </c>
      <c r="T455" s="7">
        <f>SUMIFS(GQList,GIList,Table_ExternalData_1[[#This Row],[Item_key]],GDList,Table_ExternalData_1[[#Headers],[15]])</f>
        <v>0</v>
      </c>
      <c r="U455" s="7">
        <f>SUMIFS(GQList,GIList,Table_ExternalData_1[[#This Row],[Item_key]],GDList,Table_ExternalData_1[[#Headers],[16]])</f>
        <v>0</v>
      </c>
      <c r="V455" s="7">
        <f>SUMIFS(GQList,GIList,Table_ExternalData_1[[#This Row],[Item_key]],GDList,Table_ExternalData_1[[#Headers],[17]])</f>
        <v>0</v>
      </c>
      <c r="W455" s="7">
        <f>SUMIFS(GQList,GIList,Table_ExternalData_1[[#This Row],[Item_key]],GDList,Table_ExternalData_1[[#Headers],[18]])</f>
        <v>0</v>
      </c>
      <c r="X455" s="7">
        <f>SUMIFS(GQList,GIList,Table_ExternalData_1[[#This Row],[Item_key]],GDList,Table_ExternalData_1[[#Headers],[19]])</f>
        <v>0</v>
      </c>
      <c r="Y455" s="7">
        <f>SUMIFS(GQList,GIList,Table_ExternalData_1[[#This Row],[Item_key]],GDList,Table_ExternalData_1[[#Headers],[20]])</f>
        <v>0</v>
      </c>
      <c r="Z455" s="7">
        <f>SUMIFS(GQList,GIList,Table_ExternalData_1[[#This Row],[Item_key]],GDList,Table_ExternalData_1[[#Headers],[21]])</f>
        <v>0</v>
      </c>
      <c r="AA455" s="7">
        <f>SUMIFS(GQList,GIList,Table_ExternalData_1[[#This Row],[Item_key]],GDList,Table_ExternalData_1[[#Headers],[22]])</f>
        <v>0</v>
      </c>
      <c r="AB455" s="7">
        <f>SUMIFS(GQList,GIList,Table_ExternalData_1[[#This Row],[Item_key]],GDList,Table_ExternalData_1[[#Headers],[23]])</f>
        <v>0</v>
      </c>
      <c r="AC455" s="7">
        <f>SUMIFS(GQList,GIList,Table_ExternalData_1[[#This Row],[Item_key]],GDList,Table_ExternalData_1[[#Headers],[24]])</f>
        <v>0</v>
      </c>
      <c r="AD455" s="7">
        <f>SUMIFS(GQList,GIList,Table_ExternalData_1[[#This Row],[Item_key]],GDList,Table_ExternalData_1[[#Headers],[25]])</f>
        <v>0</v>
      </c>
      <c r="AE455" s="7">
        <f>SUMIFS(GQList,GIList,Table_ExternalData_1[[#This Row],[Item_key]],GDList,Table_ExternalData_1[[#Headers],[26]])</f>
        <v>0</v>
      </c>
      <c r="AF455" s="7">
        <f>SUMIFS(GQList,GIList,Table_ExternalData_1[[#This Row],[Item_key]],GDList,Table_ExternalData_1[[#Headers],[27]])</f>
        <v>0</v>
      </c>
      <c r="AG455" s="7">
        <f>SUMIFS(GQList,GIList,Table_ExternalData_1[[#This Row],[Item_key]],GDList,Table_ExternalData_1[[#Headers],[28]])</f>
        <v>400</v>
      </c>
      <c r="AH455" s="7">
        <f>SUMIFS(GQList,GIList,Table_ExternalData_1[[#This Row],[Item_key]],GDList,Table_ExternalData_1[[#Headers],[29]])</f>
        <v>0</v>
      </c>
      <c r="AI455" s="7">
        <f>SUMIFS(GQList,GIList,Table_ExternalData_1[[#This Row],[Item_key]],GDList,Table_ExternalData_1[[#Headers],[30]])</f>
        <v>100</v>
      </c>
      <c r="AJ455" s="7">
        <f>SUMIFS(GQList,GIList,Table_ExternalData_1[[#This Row],[Item_key]],GDList,Table_ExternalData_1[[#Headers],[31]])</f>
        <v>0</v>
      </c>
      <c r="AK455" s="7">
        <f>SUM(Table_ExternalData_1[[#This Row],[1]:[31]])</f>
        <v>500</v>
      </c>
    </row>
    <row r="456" spans="1:37" hidden="1">
      <c r="A456" s="3" t="s">
        <v>1269</v>
      </c>
      <c r="B456" s="3" t="s">
        <v>399</v>
      </c>
      <c r="C456" s="3" t="s">
        <v>1278</v>
      </c>
      <c r="D456" s="3" t="s">
        <v>1279</v>
      </c>
      <c r="E456" s="6" t="s">
        <v>1662</v>
      </c>
      <c r="F456" s="7">
        <f>SUMIFS(GQList,GIList,Table_ExternalData_1[[#This Row],[Item_key]],GDList,Table_ExternalData_1[[#Headers],[1]])</f>
        <v>0</v>
      </c>
      <c r="G456" s="7">
        <f>SUMIFS(GQList,GIList,Table_ExternalData_1[[#This Row],[Item_key]],GDList,Table_ExternalData_1[[#Headers],[2]])</f>
        <v>0</v>
      </c>
      <c r="H456" s="7">
        <f>SUMIFS(GQList,GIList,Table_ExternalData_1[[#This Row],[Item_key]],GDList,Table_ExternalData_1[[#Headers],[3]])</f>
        <v>0</v>
      </c>
      <c r="I456" s="7">
        <f>SUMIFS(GQList,GIList,Table_ExternalData_1[[#This Row],[Item_key]],GDList,Table_ExternalData_1[[#Headers],[4]])</f>
        <v>0</v>
      </c>
      <c r="J456" s="7">
        <f>SUMIFS(GQList,GIList,Table_ExternalData_1[[#This Row],[Item_key]],GDList,Table_ExternalData_1[[#Headers],[5]])</f>
        <v>0</v>
      </c>
      <c r="K456" s="7">
        <f>SUMIFS(GQList,GIList,Table_ExternalData_1[[#This Row],[Item_key]],GDList,Table_ExternalData_1[[#Headers],[6]])</f>
        <v>0</v>
      </c>
      <c r="L456" s="7">
        <f>SUMIFS(GQList,GIList,Table_ExternalData_1[[#This Row],[Item_key]],GDList,Table_ExternalData_1[[#Headers],[7]])</f>
        <v>0</v>
      </c>
      <c r="M456" s="7">
        <f>SUMIFS(GQList,GIList,Table_ExternalData_1[[#This Row],[Item_key]],GDList,Table_ExternalData_1[[#Headers],[8]])</f>
        <v>0</v>
      </c>
      <c r="N456" s="7">
        <f>SUMIFS(GQList,GIList,Table_ExternalData_1[[#This Row],[Item_key]],GDList,Table_ExternalData_1[[#Headers],[9]])</f>
        <v>0</v>
      </c>
      <c r="O456" s="7">
        <f>SUMIFS(GQList,GIList,Table_ExternalData_1[[#This Row],[Item_key]],GDList,Table_ExternalData_1[[#Headers],[10]])</f>
        <v>0</v>
      </c>
      <c r="P456" s="7">
        <f>SUMIFS(GQList,GIList,Table_ExternalData_1[[#This Row],[Item_key]],GDList,Table_ExternalData_1[[#Headers],[11]])</f>
        <v>0</v>
      </c>
      <c r="Q456" s="7">
        <f>SUMIFS(GQList,GIList,Table_ExternalData_1[[#This Row],[Item_key]],GDList,Table_ExternalData_1[[#Headers],[12]])</f>
        <v>0</v>
      </c>
      <c r="R456" s="7">
        <f>SUMIFS(GQList,GIList,Table_ExternalData_1[[#This Row],[Item_key]],GDList,Table_ExternalData_1[[#Headers],[13]])</f>
        <v>0</v>
      </c>
      <c r="S456" s="7">
        <f>SUMIFS(GQList,GIList,Table_ExternalData_1[[#This Row],[Item_key]],GDList,Table_ExternalData_1[[#Headers],[14]])</f>
        <v>0</v>
      </c>
      <c r="T456" s="7">
        <f>SUMIFS(GQList,GIList,Table_ExternalData_1[[#This Row],[Item_key]],GDList,Table_ExternalData_1[[#Headers],[15]])</f>
        <v>0</v>
      </c>
      <c r="U456" s="7">
        <f>SUMIFS(GQList,GIList,Table_ExternalData_1[[#This Row],[Item_key]],GDList,Table_ExternalData_1[[#Headers],[16]])</f>
        <v>0</v>
      </c>
      <c r="V456" s="7">
        <f>SUMIFS(GQList,GIList,Table_ExternalData_1[[#This Row],[Item_key]],GDList,Table_ExternalData_1[[#Headers],[17]])</f>
        <v>100</v>
      </c>
      <c r="W456" s="7">
        <f>SUMIFS(GQList,GIList,Table_ExternalData_1[[#This Row],[Item_key]],GDList,Table_ExternalData_1[[#Headers],[18]])</f>
        <v>0</v>
      </c>
      <c r="X456" s="7">
        <f>SUMIFS(GQList,GIList,Table_ExternalData_1[[#This Row],[Item_key]],GDList,Table_ExternalData_1[[#Headers],[19]])</f>
        <v>0</v>
      </c>
      <c r="Y456" s="7">
        <f>SUMIFS(GQList,GIList,Table_ExternalData_1[[#This Row],[Item_key]],GDList,Table_ExternalData_1[[#Headers],[20]])</f>
        <v>0</v>
      </c>
      <c r="Z456" s="7">
        <f>SUMIFS(GQList,GIList,Table_ExternalData_1[[#This Row],[Item_key]],GDList,Table_ExternalData_1[[#Headers],[21]])</f>
        <v>0</v>
      </c>
      <c r="AA456" s="7">
        <f>SUMIFS(GQList,GIList,Table_ExternalData_1[[#This Row],[Item_key]],GDList,Table_ExternalData_1[[#Headers],[22]])</f>
        <v>0</v>
      </c>
      <c r="AB456" s="7">
        <f>SUMIFS(GQList,GIList,Table_ExternalData_1[[#This Row],[Item_key]],GDList,Table_ExternalData_1[[#Headers],[23]])</f>
        <v>0</v>
      </c>
      <c r="AC456" s="7">
        <f>SUMIFS(GQList,GIList,Table_ExternalData_1[[#This Row],[Item_key]],GDList,Table_ExternalData_1[[#Headers],[24]])</f>
        <v>0</v>
      </c>
      <c r="AD456" s="7">
        <f>SUMIFS(GQList,GIList,Table_ExternalData_1[[#This Row],[Item_key]],GDList,Table_ExternalData_1[[#Headers],[25]])</f>
        <v>100</v>
      </c>
      <c r="AE456" s="7">
        <f>SUMIFS(GQList,GIList,Table_ExternalData_1[[#This Row],[Item_key]],GDList,Table_ExternalData_1[[#Headers],[26]])</f>
        <v>0</v>
      </c>
      <c r="AF456" s="7">
        <f>SUMIFS(GQList,GIList,Table_ExternalData_1[[#This Row],[Item_key]],GDList,Table_ExternalData_1[[#Headers],[27]])</f>
        <v>0</v>
      </c>
      <c r="AG456" s="7">
        <f>SUMIFS(GQList,GIList,Table_ExternalData_1[[#This Row],[Item_key]],GDList,Table_ExternalData_1[[#Headers],[28]])</f>
        <v>0</v>
      </c>
      <c r="AH456" s="7">
        <f>SUMIFS(GQList,GIList,Table_ExternalData_1[[#This Row],[Item_key]],GDList,Table_ExternalData_1[[#Headers],[29]])</f>
        <v>0</v>
      </c>
      <c r="AI456" s="7">
        <f>SUMIFS(GQList,GIList,Table_ExternalData_1[[#This Row],[Item_key]],GDList,Table_ExternalData_1[[#Headers],[30]])</f>
        <v>0</v>
      </c>
      <c r="AJ456" s="7">
        <f>SUMIFS(GQList,GIList,Table_ExternalData_1[[#This Row],[Item_key]],GDList,Table_ExternalData_1[[#Headers],[31]])</f>
        <v>0</v>
      </c>
      <c r="AK456" s="7">
        <f>SUM(Table_ExternalData_1[[#This Row],[1]:[31]])</f>
        <v>200</v>
      </c>
    </row>
    <row r="457" spans="1:37" hidden="1">
      <c r="A457" s="3" t="s">
        <v>1269</v>
      </c>
      <c r="B457" s="3" t="s">
        <v>400</v>
      </c>
      <c r="C457" s="3" t="s">
        <v>1280</v>
      </c>
      <c r="D457" s="3" t="s">
        <v>1281</v>
      </c>
      <c r="E457" s="6" t="s">
        <v>1662</v>
      </c>
      <c r="F457" s="7">
        <f>SUMIFS(GQList,GIList,Table_ExternalData_1[[#This Row],[Item_key]],GDList,Table_ExternalData_1[[#Headers],[1]])</f>
        <v>0</v>
      </c>
      <c r="G457" s="7">
        <f>SUMIFS(GQList,GIList,Table_ExternalData_1[[#This Row],[Item_key]],GDList,Table_ExternalData_1[[#Headers],[2]])</f>
        <v>0</v>
      </c>
      <c r="H457" s="7">
        <f>SUMIFS(GQList,GIList,Table_ExternalData_1[[#This Row],[Item_key]],GDList,Table_ExternalData_1[[#Headers],[3]])</f>
        <v>0</v>
      </c>
      <c r="I457" s="7">
        <f>SUMIFS(GQList,GIList,Table_ExternalData_1[[#This Row],[Item_key]],GDList,Table_ExternalData_1[[#Headers],[4]])</f>
        <v>0</v>
      </c>
      <c r="J457" s="7">
        <f>SUMIFS(GQList,GIList,Table_ExternalData_1[[#This Row],[Item_key]],GDList,Table_ExternalData_1[[#Headers],[5]])</f>
        <v>0</v>
      </c>
      <c r="K457" s="7">
        <f>SUMIFS(GQList,GIList,Table_ExternalData_1[[#This Row],[Item_key]],GDList,Table_ExternalData_1[[#Headers],[6]])</f>
        <v>0</v>
      </c>
      <c r="L457" s="7">
        <f>SUMIFS(GQList,GIList,Table_ExternalData_1[[#This Row],[Item_key]],GDList,Table_ExternalData_1[[#Headers],[7]])</f>
        <v>0</v>
      </c>
      <c r="M457" s="7">
        <f>SUMIFS(GQList,GIList,Table_ExternalData_1[[#This Row],[Item_key]],GDList,Table_ExternalData_1[[#Headers],[8]])</f>
        <v>0</v>
      </c>
      <c r="N457" s="7">
        <f>SUMIFS(GQList,GIList,Table_ExternalData_1[[#This Row],[Item_key]],GDList,Table_ExternalData_1[[#Headers],[9]])</f>
        <v>0</v>
      </c>
      <c r="O457" s="7">
        <f>SUMIFS(GQList,GIList,Table_ExternalData_1[[#This Row],[Item_key]],GDList,Table_ExternalData_1[[#Headers],[10]])</f>
        <v>0</v>
      </c>
      <c r="P457" s="7">
        <f>SUMIFS(GQList,GIList,Table_ExternalData_1[[#This Row],[Item_key]],GDList,Table_ExternalData_1[[#Headers],[11]])</f>
        <v>0</v>
      </c>
      <c r="Q457" s="7">
        <f>SUMIFS(GQList,GIList,Table_ExternalData_1[[#This Row],[Item_key]],GDList,Table_ExternalData_1[[#Headers],[12]])</f>
        <v>0</v>
      </c>
      <c r="R457" s="7">
        <f>SUMIFS(GQList,GIList,Table_ExternalData_1[[#This Row],[Item_key]],GDList,Table_ExternalData_1[[#Headers],[13]])</f>
        <v>0</v>
      </c>
      <c r="S457" s="7">
        <f>SUMIFS(GQList,GIList,Table_ExternalData_1[[#This Row],[Item_key]],GDList,Table_ExternalData_1[[#Headers],[14]])</f>
        <v>0</v>
      </c>
      <c r="T457" s="7">
        <f>SUMIFS(GQList,GIList,Table_ExternalData_1[[#This Row],[Item_key]],GDList,Table_ExternalData_1[[#Headers],[15]])</f>
        <v>0</v>
      </c>
      <c r="U457" s="7">
        <f>SUMIFS(GQList,GIList,Table_ExternalData_1[[#This Row],[Item_key]],GDList,Table_ExternalData_1[[#Headers],[16]])</f>
        <v>0</v>
      </c>
      <c r="V457" s="7">
        <f>SUMIFS(GQList,GIList,Table_ExternalData_1[[#This Row],[Item_key]],GDList,Table_ExternalData_1[[#Headers],[17]])</f>
        <v>100</v>
      </c>
      <c r="W457" s="7">
        <f>SUMIFS(GQList,GIList,Table_ExternalData_1[[#This Row],[Item_key]],GDList,Table_ExternalData_1[[#Headers],[18]])</f>
        <v>0</v>
      </c>
      <c r="X457" s="7">
        <f>SUMIFS(GQList,GIList,Table_ExternalData_1[[#This Row],[Item_key]],GDList,Table_ExternalData_1[[#Headers],[19]])</f>
        <v>0</v>
      </c>
      <c r="Y457" s="7">
        <f>SUMIFS(GQList,GIList,Table_ExternalData_1[[#This Row],[Item_key]],GDList,Table_ExternalData_1[[#Headers],[20]])</f>
        <v>0</v>
      </c>
      <c r="Z457" s="7">
        <f>SUMIFS(GQList,GIList,Table_ExternalData_1[[#This Row],[Item_key]],GDList,Table_ExternalData_1[[#Headers],[21]])</f>
        <v>0</v>
      </c>
      <c r="AA457" s="7">
        <f>SUMIFS(GQList,GIList,Table_ExternalData_1[[#This Row],[Item_key]],GDList,Table_ExternalData_1[[#Headers],[22]])</f>
        <v>0</v>
      </c>
      <c r="AB457" s="7">
        <f>SUMIFS(GQList,GIList,Table_ExternalData_1[[#This Row],[Item_key]],GDList,Table_ExternalData_1[[#Headers],[23]])</f>
        <v>0</v>
      </c>
      <c r="AC457" s="7">
        <f>SUMIFS(GQList,GIList,Table_ExternalData_1[[#This Row],[Item_key]],GDList,Table_ExternalData_1[[#Headers],[24]])</f>
        <v>0</v>
      </c>
      <c r="AD457" s="7">
        <f>SUMIFS(GQList,GIList,Table_ExternalData_1[[#This Row],[Item_key]],GDList,Table_ExternalData_1[[#Headers],[25]])</f>
        <v>100</v>
      </c>
      <c r="AE457" s="7">
        <f>SUMIFS(GQList,GIList,Table_ExternalData_1[[#This Row],[Item_key]],GDList,Table_ExternalData_1[[#Headers],[26]])</f>
        <v>0</v>
      </c>
      <c r="AF457" s="7">
        <f>SUMIFS(GQList,GIList,Table_ExternalData_1[[#This Row],[Item_key]],GDList,Table_ExternalData_1[[#Headers],[27]])</f>
        <v>0</v>
      </c>
      <c r="AG457" s="7">
        <f>SUMIFS(GQList,GIList,Table_ExternalData_1[[#This Row],[Item_key]],GDList,Table_ExternalData_1[[#Headers],[28]])</f>
        <v>0</v>
      </c>
      <c r="AH457" s="7">
        <f>SUMIFS(GQList,GIList,Table_ExternalData_1[[#This Row],[Item_key]],GDList,Table_ExternalData_1[[#Headers],[29]])</f>
        <v>0</v>
      </c>
      <c r="AI457" s="7">
        <f>SUMIFS(GQList,GIList,Table_ExternalData_1[[#This Row],[Item_key]],GDList,Table_ExternalData_1[[#Headers],[30]])</f>
        <v>0</v>
      </c>
      <c r="AJ457" s="7">
        <f>SUMIFS(GQList,GIList,Table_ExternalData_1[[#This Row],[Item_key]],GDList,Table_ExternalData_1[[#Headers],[31]])</f>
        <v>0</v>
      </c>
      <c r="AK457" s="7">
        <f>SUM(Table_ExternalData_1[[#This Row],[1]:[31]])</f>
        <v>200</v>
      </c>
    </row>
    <row r="458" spans="1:37" hidden="1">
      <c r="A458" s="3" t="s">
        <v>1269</v>
      </c>
      <c r="B458" s="3" t="s">
        <v>6</v>
      </c>
      <c r="C458" s="3" t="s">
        <v>1282</v>
      </c>
      <c r="D458" s="3" t="s">
        <v>1283</v>
      </c>
      <c r="E458" s="6" t="s">
        <v>1662</v>
      </c>
      <c r="F458" s="7">
        <f>SUMIFS(GQList,GIList,Table_ExternalData_1[[#This Row],[Item_key]],GDList,Table_ExternalData_1[[#Headers],[1]])</f>
        <v>0</v>
      </c>
      <c r="G458" s="7">
        <f>SUMIFS(GQList,GIList,Table_ExternalData_1[[#This Row],[Item_key]],GDList,Table_ExternalData_1[[#Headers],[2]])</f>
        <v>650</v>
      </c>
      <c r="H458" s="7">
        <f>SUMIFS(GQList,GIList,Table_ExternalData_1[[#This Row],[Item_key]],GDList,Table_ExternalData_1[[#Headers],[3]])</f>
        <v>350</v>
      </c>
      <c r="I458" s="7">
        <f>SUMIFS(GQList,GIList,Table_ExternalData_1[[#This Row],[Item_key]],GDList,Table_ExternalData_1[[#Headers],[4]])</f>
        <v>0</v>
      </c>
      <c r="J458" s="7">
        <f>SUMIFS(GQList,GIList,Table_ExternalData_1[[#This Row],[Item_key]],GDList,Table_ExternalData_1[[#Headers],[5]])</f>
        <v>0</v>
      </c>
      <c r="K458" s="7">
        <f>SUMIFS(GQList,GIList,Table_ExternalData_1[[#This Row],[Item_key]],GDList,Table_ExternalData_1[[#Headers],[6]])</f>
        <v>0</v>
      </c>
      <c r="L458" s="7">
        <f>SUMIFS(GQList,GIList,Table_ExternalData_1[[#This Row],[Item_key]],GDList,Table_ExternalData_1[[#Headers],[7]])</f>
        <v>0</v>
      </c>
      <c r="M458" s="7">
        <f>SUMIFS(GQList,GIList,Table_ExternalData_1[[#This Row],[Item_key]],GDList,Table_ExternalData_1[[#Headers],[8]])</f>
        <v>0</v>
      </c>
      <c r="N458" s="7">
        <f>SUMIFS(GQList,GIList,Table_ExternalData_1[[#This Row],[Item_key]],GDList,Table_ExternalData_1[[#Headers],[9]])</f>
        <v>0</v>
      </c>
      <c r="O458" s="7">
        <f>SUMIFS(GQList,GIList,Table_ExternalData_1[[#This Row],[Item_key]],GDList,Table_ExternalData_1[[#Headers],[10]])</f>
        <v>0</v>
      </c>
      <c r="P458" s="7">
        <f>SUMIFS(GQList,GIList,Table_ExternalData_1[[#This Row],[Item_key]],GDList,Table_ExternalData_1[[#Headers],[11]])</f>
        <v>0</v>
      </c>
      <c r="Q458" s="7">
        <f>SUMIFS(GQList,GIList,Table_ExternalData_1[[#This Row],[Item_key]],GDList,Table_ExternalData_1[[#Headers],[12]])</f>
        <v>0</v>
      </c>
      <c r="R458" s="7">
        <f>SUMIFS(GQList,GIList,Table_ExternalData_1[[#This Row],[Item_key]],GDList,Table_ExternalData_1[[#Headers],[13]])</f>
        <v>0</v>
      </c>
      <c r="S458" s="7">
        <f>SUMIFS(GQList,GIList,Table_ExternalData_1[[#This Row],[Item_key]],GDList,Table_ExternalData_1[[#Headers],[14]])</f>
        <v>0</v>
      </c>
      <c r="T458" s="7">
        <f>SUMIFS(GQList,GIList,Table_ExternalData_1[[#This Row],[Item_key]],GDList,Table_ExternalData_1[[#Headers],[15]])</f>
        <v>0</v>
      </c>
      <c r="U458" s="7">
        <f>SUMIFS(GQList,GIList,Table_ExternalData_1[[#This Row],[Item_key]],GDList,Table_ExternalData_1[[#Headers],[16]])</f>
        <v>0</v>
      </c>
      <c r="V458" s="7">
        <f>SUMIFS(GQList,GIList,Table_ExternalData_1[[#This Row],[Item_key]],GDList,Table_ExternalData_1[[#Headers],[17]])</f>
        <v>0</v>
      </c>
      <c r="W458" s="7">
        <f>SUMIFS(GQList,GIList,Table_ExternalData_1[[#This Row],[Item_key]],GDList,Table_ExternalData_1[[#Headers],[18]])</f>
        <v>0</v>
      </c>
      <c r="X458" s="7">
        <f>SUMIFS(GQList,GIList,Table_ExternalData_1[[#This Row],[Item_key]],GDList,Table_ExternalData_1[[#Headers],[19]])</f>
        <v>0</v>
      </c>
      <c r="Y458" s="7">
        <f>SUMIFS(GQList,GIList,Table_ExternalData_1[[#This Row],[Item_key]],GDList,Table_ExternalData_1[[#Headers],[20]])</f>
        <v>0</v>
      </c>
      <c r="Z458" s="7">
        <f>SUMIFS(GQList,GIList,Table_ExternalData_1[[#This Row],[Item_key]],GDList,Table_ExternalData_1[[#Headers],[21]])</f>
        <v>0</v>
      </c>
      <c r="AA458" s="7">
        <f>SUMIFS(GQList,GIList,Table_ExternalData_1[[#This Row],[Item_key]],GDList,Table_ExternalData_1[[#Headers],[22]])</f>
        <v>0</v>
      </c>
      <c r="AB458" s="7">
        <f>SUMIFS(GQList,GIList,Table_ExternalData_1[[#This Row],[Item_key]],GDList,Table_ExternalData_1[[#Headers],[23]])</f>
        <v>0</v>
      </c>
      <c r="AC458" s="7">
        <f>SUMIFS(GQList,GIList,Table_ExternalData_1[[#This Row],[Item_key]],GDList,Table_ExternalData_1[[#Headers],[24]])</f>
        <v>0</v>
      </c>
      <c r="AD458" s="7">
        <f>SUMIFS(GQList,GIList,Table_ExternalData_1[[#This Row],[Item_key]],GDList,Table_ExternalData_1[[#Headers],[25]])</f>
        <v>0</v>
      </c>
      <c r="AE458" s="7">
        <f>SUMIFS(GQList,GIList,Table_ExternalData_1[[#This Row],[Item_key]],GDList,Table_ExternalData_1[[#Headers],[26]])</f>
        <v>0</v>
      </c>
      <c r="AF458" s="7">
        <f>SUMIFS(GQList,GIList,Table_ExternalData_1[[#This Row],[Item_key]],GDList,Table_ExternalData_1[[#Headers],[27]])</f>
        <v>0</v>
      </c>
      <c r="AG458" s="7">
        <f>SUMIFS(GQList,GIList,Table_ExternalData_1[[#This Row],[Item_key]],GDList,Table_ExternalData_1[[#Headers],[28]])</f>
        <v>0</v>
      </c>
      <c r="AH458" s="7">
        <f>SUMIFS(GQList,GIList,Table_ExternalData_1[[#This Row],[Item_key]],GDList,Table_ExternalData_1[[#Headers],[29]])</f>
        <v>0</v>
      </c>
      <c r="AI458" s="7">
        <f>SUMIFS(GQList,GIList,Table_ExternalData_1[[#This Row],[Item_key]],GDList,Table_ExternalData_1[[#Headers],[30]])</f>
        <v>0</v>
      </c>
      <c r="AJ458" s="7">
        <f>SUMIFS(GQList,GIList,Table_ExternalData_1[[#This Row],[Item_key]],GDList,Table_ExternalData_1[[#Headers],[31]])</f>
        <v>0</v>
      </c>
      <c r="AK458" s="7">
        <f>SUM(Table_ExternalData_1[[#This Row],[1]:[31]])</f>
        <v>1000</v>
      </c>
    </row>
    <row r="459" spans="1:37" hidden="1">
      <c r="A459" s="3" t="s">
        <v>1269</v>
      </c>
      <c r="B459" s="3" t="s">
        <v>55</v>
      </c>
      <c r="C459" s="3" t="s">
        <v>1284</v>
      </c>
      <c r="D459" s="3" t="s">
        <v>1285</v>
      </c>
      <c r="E459" s="6" t="s">
        <v>1662</v>
      </c>
      <c r="F459" s="7">
        <f>SUMIFS(GQList,GIList,Table_ExternalData_1[[#This Row],[Item_key]],GDList,Table_ExternalData_1[[#Headers],[1]])</f>
        <v>0</v>
      </c>
      <c r="G459" s="7">
        <f>SUMIFS(GQList,GIList,Table_ExternalData_1[[#This Row],[Item_key]],GDList,Table_ExternalData_1[[#Headers],[2]])</f>
        <v>0</v>
      </c>
      <c r="H459" s="7">
        <f>SUMIFS(GQList,GIList,Table_ExternalData_1[[#This Row],[Item_key]],GDList,Table_ExternalData_1[[#Headers],[3]])</f>
        <v>950</v>
      </c>
      <c r="I459" s="7">
        <f>SUMIFS(GQList,GIList,Table_ExternalData_1[[#This Row],[Item_key]],GDList,Table_ExternalData_1[[#Headers],[4]])</f>
        <v>0</v>
      </c>
      <c r="J459" s="7">
        <f>SUMIFS(GQList,GIList,Table_ExternalData_1[[#This Row],[Item_key]],GDList,Table_ExternalData_1[[#Headers],[5]])</f>
        <v>0</v>
      </c>
      <c r="K459" s="7">
        <f>SUMIFS(GQList,GIList,Table_ExternalData_1[[#This Row],[Item_key]],GDList,Table_ExternalData_1[[#Headers],[6]])</f>
        <v>0</v>
      </c>
      <c r="L459" s="7">
        <f>SUMIFS(GQList,GIList,Table_ExternalData_1[[#This Row],[Item_key]],GDList,Table_ExternalData_1[[#Headers],[7]])</f>
        <v>0</v>
      </c>
      <c r="M459" s="7">
        <f>SUMIFS(GQList,GIList,Table_ExternalData_1[[#This Row],[Item_key]],GDList,Table_ExternalData_1[[#Headers],[8]])</f>
        <v>0</v>
      </c>
      <c r="N459" s="7">
        <f>SUMIFS(GQList,GIList,Table_ExternalData_1[[#This Row],[Item_key]],GDList,Table_ExternalData_1[[#Headers],[9]])</f>
        <v>0</v>
      </c>
      <c r="O459" s="7">
        <f>SUMIFS(GQList,GIList,Table_ExternalData_1[[#This Row],[Item_key]],GDList,Table_ExternalData_1[[#Headers],[10]])</f>
        <v>0</v>
      </c>
      <c r="P459" s="7">
        <f>SUMIFS(GQList,GIList,Table_ExternalData_1[[#This Row],[Item_key]],GDList,Table_ExternalData_1[[#Headers],[11]])</f>
        <v>0</v>
      </c>
      <c r="Q459" s="7">
        <f>SUMIFS(GQList,GIList,Table_ExternalData_1[[#This Row],[Item_key]],GDList,Table_ExternalData_1[[#Headers],[12]])</f>
        <v>0</v>
      </c>
      <c r="R459" s="7">
        <f>SUMIFS(GQList,GIList,Table_ExternalData_1[[#This Row],[Item_key]],GDList,Table_ExternalData_1[[#Headers],[13]])</f>
        <v>0</v>
      </c>
      <c r="S459" s="7">
        <f>SUMIFS(GQList,GIList,Table_ExternalData_1[[#This Row],[Item_key]],GDList,Table_ExternalData_1[[#Headers],[14]])</f>
        <v>0</v>
      </c>
      <c r="T459" s="7">
        <f>SUMIFS(GQList,GIList,Table_ExternalData_1[[#This Row],[Item_key]],GDList,Table_ExternalData_1[[#Headers],[15]])</f>
        <v>0</v>
      </c>
      <c r="U459" s="7">
        <f>SUMIFS(GQList,GIList,Table_ExternalData_1[[#This Row],[Item_key]],GDList,Table_ExternalData_1[[#Headers],[16]])</f>
        <v>0</v>
      </c>
      <c r="V459" s="7">
        <f>SUMIFS(GQList,GIList,Table_ExternalData_1[[#This Row],[Item_key]],GDList,Table_ExternalData_1[[#Headers],[17]])</f>
        <v>0</v>
      </c>
      <c r="W459" s="7">
        <f>SUMIFS(GQList,GIList,Table_ExternalData_1[[#This Row],[Item_key]],GDList,Table_ExternalData_1[[#Headers],[18]])</f>
        <v>0</v>
      </c>
      <c r="X459" s="7">
        <f>SUMIFS(GQList,GIList,Table_ExternalData_1[[#This Row],[Item_key]],GDList,Table_ExternalData_1[[#Headers],[19]])</f>
        <v>0</v>
      </c>
      <c r="Y459" s="7">
        <f>SUMIFS(GQList,GIList,Table_ExternalData_1[[#This Row],[Item_key]],GDList,Table_ExternalData_1[[#Headers],[20]])</f>
        <v>0</v>
      </c>
      <c r="Z459" s="7">
        <f>SUMIFS(GQList,GIList,Table_ExternalData_1[[#This Row],[Item_key]],GDList,Table_ExternalData_1[[#Headers],[21]])</f>
        <v>0</v>
      </c>
      <c r="AA459" s="7">
        <f>SUMIFS(GQList,GIList,Table_ExternalData_1[[#This Row],[Item_key]],GDList,Table_ExternalData_1[[#Headers],[22]])</f>
        <v>0</v>
      </c>
      <c r="AB459" s="7">
        <f>SUMIFS(GQList,GIList,Table_ExternalData_1[[#This Row],[Item_key]],GDList,Table_ExternalData_1[[#Headers],[23]])</f>
        <v>0</v>
      </c>
      <c r="AC459" s="7">
        <f>SUMIFS(GQList,GIList,Table_ExternalData_1[[#This Row],[Item_key]],GDList,Table_ExternalData_1[[#Headers],[24]])</f>
        <v>0</v>
      </c>
      <c r="AD459" s="7">
        <f>SUMIFS(GQList,GIList,Table_ExternalData_1[[#This Row],[Item_key]],GDList,Table_ExternalData_1[[#Headers],[25]])</f>
        <v>0</v>
      </c>
      <c r="AE459" s="7">
        <f>SUMIFS(GQList,GIList,Table_ExternalData_1[[#This Row],[Item_key]],GDList,Table_ExternalData_1[[#Headers],[26]])</f>
        <v>0</v>
      </c>
      <c r="AF459" s="7">
        <f>SUMIFS(GQList,GIList,Table_ExternalData_1[[#This Row],[Item_key]],GDList,Table_ExternalData_1[[#Headers],[27]])</f>
        <v>0</v>
      </c>
      <c r="AG459" s="7">
        <f>SUMIFS(GQList,GIList,Table_ExternalData_1[[#This Row],[Item_key]],GDList,Table_ExternalData_1[[#Headers],[28]])</f>
        <v>0</v>
      </c>
      <c r="AH459" s="7">
        <f>SUMIFS(GQList,GIList,Table_ExternalData_1[[#This Row],[Item_key]],GDList,Table_ExternalData_1[[#Headers],[29]])</f>
        <v>0</v>
      </c>
      <c r="AI459" s="7">
        <f>SUMIFS(GQList,GIList,Table_ExternalData_1[[#This Row],[Item_key]],GDList,Table_ExternalData_1[[#Headers],[30]])</f>
        <v>0</v>
      </c>
      <c r="AJ459" s="7">
        <f>SUMIFS(GQList,GIList,Table_ExternalData_1[[#This Row],[Item_key]],GDList,Table_ExternalData_1[[#Headers],[31]])</f>
        <v>0</v>
      </c>
      <c r="AK459" s="7">
        <f>SUM(Table_ExternalData_1[[#This Row],[1]:[31]])</f>
        <v>950</v>
      </c>
    </row>
    <row r="460" spans="1:37" hidden="1">
      <c r="A460" s="3" t="s">
        <v>1269</v>
      </c>
      <c r="B460" s="3" t="s">
        <v>60</v>
      </c>
      <c r="C460" s="3" t="s">
        <v>1286</v>
      </c>
      <c r="D460" s="3" t="s">
        <v>1287</v>
      </c>
      <c r="E460" s="6" t="s">
        <v>1662</v>
      </c>
      <c r="F460" s="7">
        <f>SUMIFS(GQList,GIList,Table_ExternalData_1[[#This Row],[Item_key]],GDList,Table_ExternalData_1[[#Headers],[1]])</f>
        <v>0</v>
      </c>
      <c r="G460" s="7">
        <f>SUMIFS(GQList,GIList,Table_ExternalData_1[[#This Row],[Item_key]],GDList,Table_ExternalData_1[[#Headers],[2]])</f>
        <v>0</v>
      </c>
      <c r="H460" s="7">
        <f>SUMIFS(GQList,GIList,Table_ExternalData_1[[#This Row],[Item_key]],GDList,Table_ExternalData_1[[#Headers],[3]])</f>
        <v>800</v>
      </c>
      <c r="I460" s="7">
        <f>SUMIFS(GQList,GIList,Table_ExternalData_1[[#This Row],[Item_key]],GDList,Table_ExternalData_1[[#Headers],[4]])</f>
        <v>0</v>
      </c>
      <c r="J460" s="7">
        <f>SUMIFS(GQList,GIList,Table_ExternalData_1[[#This Row],[Item_key]],GDList,Table_ExternalData_1[[#Headers],[5]])</f>
        <v>600</v>
      </c>
      <c r="K460" s="7">
        <f>SUMIFS(GQList,GIList,Table_ExternalData_1[[#This Row],[Item_key]],GDList,Table_ExternalData_1[[#Headers],[6]])</f>
        <v>0</v>
      </c>
      <c r="L460" s="7">
        <f>SUMIFS(GQList,GIList,Table_ExternalData_1[[#This Row],[Item_key]],GDList,Table_ExternalData_1[[#Headers],[7]])</f>
        <v>0</v>
      </c>
      <c r="M460" s="7">
        <f>SUMIFS(GQList,GIList,Table_ExternalData_1[[#This Row],[Item_key]],GDList,Table_ExternalData_1[[#Headers],[8]])</f>
        <v>0</v>
      </c>
      <c r="N460" s="7">
        <f>SUMIFS(GQList,GIList,Table_ExternalData_1[[#This Row],[Item_key]],GDList,Table_ExternalData_1[[#Headers],[9]])</f>
        <v>0</v>
      </c>
      <c r="O460" s="7">
        <f>SUMIFS(GQList,GIList,Table_ExternalData_1[[#This Row],[Item_key]],GDList,Table_ExternalData_1[[#Headers],[10]])</f>
        <v>0</v>
      </c>
      <c r="P460" s="7">
        <f>SUMIFS(GQList,GIList,Table_ExternalData_1[[#This Row],[Item_key]],GDList,Table_ExternalData_1[[#Headers],[11]])</f>
        <v>0</v>
      </c>
      <c r="Q460" s="7">
        <f>SUMIFS(GQList,GIList,Table_ExternalData_1[[#This Row],[Item_key]],GDList,Table_ExternalData_1[[#Headers],[12]])</f>
        <v>0</v>
      </c>
      <c r="R460" s="7">
        <f>SUMIFS(GQList,GIList,Table_ExternalData_1[[#This Row],[Item_key]],GDList,Table_ExternalData_1[[#Headers],[13]])</f>
        <v>0</v>
      </c>
      <c r="S460" s="7">
        <f>SUMIFS(GQList,GIList,Table_ExternalData_1[[#This Row],[Item_key]],GDList,Table_ExternalData_1[[#Headers],[14]])</f>
        <v>0</v>
      </c>
      <c r="T460" s="7">
        <f>SUMIFS(GQList,GIList,Table_ExternalData_1[[#This Row],[Item_key]],GDList,Table_ExternalData_1[[#Headers],[15]])</f>
        <v>0</v>
      </c>
      <c r="U460" s="7">
        <f>SUMIFS(GQList,GIList,Table_ExternalData_1[[#This Row],[Item_key]],GDList,Table_ExternalData_1[[#Headers],[16]])</f>
        <v>0</v>
      </c>
      <c r="V460" s="7">
        <f>SUMIFS(GQList,GIList,Table_ExternalData_1[[#This Row],[Item_key]],GDList,Table_ExternalData_1[[#Headers],[17]])</f>
        <v>0</v>
      </c>
      <c r="W460" s="7">
        <f>SUMIFS(GQList,GIList,Table_ExternalData_1[[#This Row],[Item_key]],GDList,Table_ExternalData_1[[#Headers],[18]])</f>
        <v>0</v>
      </c>
      <c r="X460" s="7">
        <f>SUMIFS(GQList,GIList,Table_ExternalData_1[[#This Row],[Item_key]],GDList,Table_ExternalData_1[[#Headers],[19]])</f>
        <v>0</v>
      </c>
      <c r="Y460" s="7">
        <f>SUMIFS(GQList,GIList,Table_ExternalData_1[[#This Row],[Item_key]],GDList,Table_ExternalData_1[[#Headers],[20]])</f>
        <v>0</v>
      </c>
      <c r="Z460" s="7">
        <f>SUMIFS(GQList,GIList,Table_ExternalData_1[[#This Row],[Item_key]],GDList,Table_ExternalData_1[[#Headers],[21]])</f>
        <v>0</v>
      </c>
      <c r="AA460" s="7">
        <f>SUMIFS(GQList,GIList,Table_ExternalData_1[[#This Row],[Item_key]],GDList,Table_ExternalData_1[[#Headers],[22]])</f>
        <v>0</v>
      </c>
      <c r="AB460" s="7">
        <f>SUMIFS(GQList,GIList,Table_ExternalData_1[[#This Row],[Item_key]],GDList,Table_ExternalData_1[[#Headers],[23]])</f>
        <v>0</v>
      </c>
      <c r="AC460" s="7">
        <f>SUMIFS(GQList,GIList,Table_ExternalData_1[[#This Row],[Item_key]],GDList,Table_ExternalData_1[[#Headers],[24]])</f>
        <v>0</v>
      </c>
      <c r="AD460" s="7">
        <f>SUMIFS(GQList,GIList,Table_ExternalData_1[[#This Row],[Item_key]],GDList,Table_ExternalData_1[[#Headers],[25]])</f>
        <v>0</v>
      </c>
      <c r="AE460" s="7">
        <f>SUMIFS(GQList,GIList,Table_ExternalData_1[[#This Row],[Item_key]],GDList,Table_ExternalData_1[[#Headers],[26]])</f>
        <v>0</v>
      </c>
      <c r="AF460" s="7">
        <f>SUMIFS(GQList,GIList,Table_ExternalData_1[[#This Row],[Item_key]],GDList,Table_ExternalData_1[[#Headers],[27]])</f>
        <v>0</v>
      </c>
      <c r="AG460" s="7">
        <f>SUMIFS(GQList,GIList,Table_ExternalData_1[[#This Row],[Item_key]],GDList,Table_ExternalData_1[[#Headers],[28]])</f>
        <v>0</v>
      </c>
      <c r="AH460" s="7">
        <f>SUMIFS(GQList,GIList,Table_ExternalData_1[[#This Row],[Item_key]],GDList,Table_ExternalData_1[[#Headers],[29]])</f>
        <v>0</v>
      </c>
      <c r="AI460" s="7">
        <f>SUMIFS(GQList,GIList,Table_ExternalData_1[[#This Row],[Item_key]],GDList,Table_ExternalData_1[[#Headers],[30]])</f>
        <v>0</v>
      </c>
      <c r="AJ460" s="7">
        <f>SUMIFS(GQList,GIList,Table_ExternalData_1[[#This Row],[Item_key]],GDList,Table_ExternalData_1[[#Headers],[31]])</f>
        <v>0</v>
      </c>
      <c r="AK460" s="7">
        <f>SUM(Table_ExternalData_1[[#This Row],[1]:[31]])</f>
        <v>1400</v>
      </c>
    </row>
    <row r="461" spans="1:37">
      <c r="A461" s="3" t="s">
        <v>1269</v>
      </c>
      <c r="B461" s="3" t="s">
        <v>187</v>
      </c>
      <c r="C461" s="3" t="s">
        <v>1288</v>
      </c>
      <c r="D461" s="3" t="s">
        <v>1289</v>
      </c>
      <c r="E461" s="6" t="s">
        <v>1662</v>
      </c>
      <c r="F461" s="7">
        <f>SUMIFS(GQList,GIList,Table_ExternalData_1[[#This Row],[Item_key]],GDList,Table_ExternalData_1[[#Headers],[1]])</f>
        <v>0</v>
      </c>
      <c r="G461" s="7">
        <f>SUMIFS(GQList,GIList,Table_ExternalData_1[[#This Row],[Item_key]],GDList,Table_ExternalData_1[[#Headers],[2]])</f>
        <v>0</v>
      </c>
      <c r="H461" s="7">
        <f>SUMIFS(GQList,GIList,Table_ExternalData_1[[#This Row],[Item_key]],GDList,Table_ExternalData_1[[#Headers],[3]])</f>
        <v>0</v>
      </c>
      <c r="I461" s="7">
        <f>SUMIFS(GQList,GIList,Table_ExternalData_1[[#This Row],[Item_key]],GDList,Table_ExternalData_1[[#Headers],[4]])</f>
        <v>0</v>
      </c>
      <c r="J461" s="7">
        <f>SUMIFS(GQList,GIList,Table_ExternalData_1[[#This Row],[Item_key]],GDList,Table_ExternalData_1[[#Headers],[5]])</f>
        <v>1200</v>
      </c>
      <c r="K461" s="7">
        <f>SUMIFS(GQList,GIList,Table_ExternalData_1[[#This Row],[Item_key]],GDList,Table_ExternalData_1[[#Headers],[6]])</f>
        <v>0</v>
      </c>
      <c r="L461" s="7">
        <f>SUMIFS(GQList,GIList,Table_ExternalData_1[[#This Row],[Item_key]],GDList,Table_ExternalData_1[[#Headers],[7]])</f>
        <v>0</v>
      </c>
      <c r="M461" s="7">
        <f>SUMIFS(GQList,GIList,Table_ExternalData_1[[#This Row],[Item_key]],GDList,Table_ExternalData_1[[#Headers],[8]])</f>
        <v>0</v>
      </c>
      <c r="N461" s="7">
        <f>SUMIFS(GQList,GIList,Table_ExternalData_1[[#This Row],[Item_key]],GDList,Table_ExternalData_1[[#Headers],[9]])</f>
        <v>0</v>
      </c>
      <c r="O461" s="7">
        <f>SUMIFS(GQList,GIList,Table_ExternalData_1[[#This Row],[Item_key]],GDList,Table_ExternalData_1[[#Headers],[10]])</f>
        <v>0</v>
      </c>
      <c r="P461" s="7">
        <f>SUMIFS(GQList,GIList,Table_ExternalData_1[[#This Row],[Item_key]],GDList,Table_ExternalData_1[[#Headers],[11]])</f>
        <v>0</v>
      </c>
      <c r="Q461" s="7">
        <f>SUMIFS(GQList,GIList,Table_ExternalData_1[[#This Row],[Item_key]],GDList,Table_ExternalData_1[[#Headers],[12]])</f>
        <v>0</v>
      </c>
      <c r="R461" s="7">
        <f>SUMIFS(GQList,GIList,Table_ExternalData_1[[#This Row],[Item_key]],GDList,Table_ExternalData_1[[#Headers],[13]])</f>
        <v>0</v>
      </c>
      <c r="S461" s="7">
        <f>SUMIFS(GQList,GIList,Table_ExternalData_1[[#This Row],[Item_key]],GDList,Table_ExternalData_1[[#Headers],[14]])</f>
        <v>0</v>
      </c>
      <c r="T461" s="7">
        <f>SUMIFS(GQList,GIList,Table_ExternalData_1[[#This Row],[Item_key]],GDList,Table_ExternalData_1[[#Headers],[15]])</f>
        <v>0</v>
      </c>
      <c r="U461" s="7">
        <f>SUMIFS(GQList,GIList,Table_ExternalData_1[[#This Row],[Item_key]],GDList,Table_ExternalData_1[[#Headers],[16]])</f>
        <v>540</v>
      </c>
      <c r="V461" s="7">
        <f>SUMIFS(GQList,GIList,Table_ExternalData_1[[#This Row],[Item_key]],GDList,Table_ExternalData_1[[#Headers],[17]])</f>
        <v>120</v>
      </c>
      <c r="W461" s="7">
        <f>SUMIFS(GQList,GIList,Table_ExternalData_1[[#This Row],[Item_key]],GDList,Table_ExternalData_1[[#Headers],[18]])</f>
        <v>0</v>
      </c>
      <c r="X461" s="7">
        <f>SUMIFS(GQList,GIList,Table_ExternalData_1[[#This Row],[Item_key]],GDList,Table_ExternalData_1[[#Headers],[19]])</f>
        <v>0</v>
      </c>
      <c r="Y461" s="7">
        <f>SUMIFS(GQList,GIList,Table_ExternalData_1[[#This Row],[Item_key]],GDList,Table_ExternalData_1[[#Headers],[20]])</f>
        <v>0</v>
      </c>
      <c r="Z461" s="7">
        <f>SUMIFS(GQList,GIList,Table_ExternalData_1[[#This Row],[Item_key]],GDList,Table_ExternalData_1[[#Headers],[21]])</f>
        <v>0</v>
      </c>
      <c r="AA461" s="7">
        <f>SUMIFS(GQList,GIList,Table_ExternalData_1[[#This Row],[Item_key]],GDList,Table_ExternalData_1[[#Headers],[22]])</f>
        <v>0</v>
      </c>
      <c r="AB461" s="7">
        <f>SUMIFS(GQList,GIList,Table_ExternalData_1[[#This Row],[Item_key]],GDList,Table_ExternalData_1[[#Headers],[23]])</f>
        <v>0</v>
      </c>
      <c r="AC461" s="7">
        <f>SUMIFS(GQList,GIList,Table_ExternalData_1[[#This Row],[Item_key]],GDList,Table_ExternalData_1[[#Headers],[24]])</f>
        <v>0</v>
      </c>
      <c r="AD461" s="7">
        <f>SUMIFS(GQList,GIList,Table_ExternalData_1[[#This Row],[Item_key]],GDList,Table_ExternalData_1[[#Headers],[25]])</f>
        <v>400</v>
      </c>
      <c r="AE461" s="7">
        <f>SUMIFS(GQList,GIList,Table_ExternalData_1[[#This Row],[Item_key]],GDList,Table_ExternalData_1[[#Headers],[26]])</f>
        <v>800</v>
      </c>
      <c r="AF461" s="7">
        <f>SUMIFS(GQList,GIList,Table_ExternalData_1[[#This Row],[Item_key]],GDList,Table_ExternalData_1[[#Headers],[27]])</f>
        <v>0</v>
      </c>
      <c r="AG461" s="7">
        <f>SUMIFS(GQList,GIList,Table_ExternalData_1[[#This Row],[Item_key]],GDList,Table_ExternalData_1[[#Headers],[28]])</f>
        <v>500</v>
      </c>
      <c r="AH461" s="7">
        <f>SUMIFS(GQList,GIList,Table_ExternalData_1[[#This Row],[Item_key]],GDList,Table_ExternalData_1[[#Headers],[29]])</f>
        <v>0</v>
      </c>
      <c r="AI461" s="7">
        <f>SUMIFS(GQList,GIList,Table_ExternalData_1[[#This Row],[Item_key]],GDList,Table_ExternalData_1[[#Headers],[30]])</f>
        <v>1900</v>
      </c>
      <c r="AJ461" s="7">
        <f>SUMIFS(GQList,GIList,Table_ExternalData_1[[#This Row],[Item_key]],GDList,Table_ExternalData_1[[#Headers],[31]])</f>
        <v>340</v>
      </c>
      <c r="AK461" s="7">
        <f>SUM(Table_ExternalData_1[[#This Row],[1]:[31]])</f>
        <v>5800</v>
      </c>
    </row>
    <row r="462" spans="1:37" hidden="1">
      <c r="A462" s="3" t="s">
        <v>1269</v>
      </c>
      <c r="B462" s="3" t="s">
        <v>188</v>
      </c>
      <c r="C462" s="3" t="s">
        <v>1290</v>
      </c>
      <c r="D462" s="3" t="s">
        <v>1291</v>
      </c>
      <c r="E462" s="6" t="s">
        <v>1662</v>
      </c>
      <c r="F462" s="7">
        <f>SUMIFS(GQList,GIList,Table_ExternalData_1[[#This Row],[Item_key]],GDList,Table_ExternalData_1[[#Headers],[1]])</f>
        <v>0</v>
      </c>
      <c r="G462" s="7">
        <f>SUMIFS(GQList,GIList,Table_ExternalData_1[[#This Row],[Item_key]],GDList,Table_ExternalData_1[[#Headers],[2]])</f>
        <v>0</v>
      </c>
      <c r="H462" s="7">
        <f>SUMIFS(GQList,GIList,Table_ExternalData_1[[#This Row],[Item_key]],GDList,Table_ExternalData_1[[#Headers],[3]])</f>
        <v>0</v>
      </c>
      <c r="I462" s="7">
        <f>SUMIFS(GQList,GIList,Table_ExternalData_1[[#This Row],[Item_key]],GDList,Table_ExternalData_1[[#Headers],[4]])</f>
        <v>0</v>
      </c>
      <c r="J462" s="7">
        <f>SUMIFS(GQList,GIList,Table_ExternalData_1[[#This Row],[Item_key]],GDList,Table_ExternalData_1[[#Headers],[5]])</f>
        <v>1200</v>
      </c>
      <c r="K462" s="7">
        <f>SUMIFS(GQList,GIList,Table_ExternalData_1[[#This Row],[Item_key]],GDList,Table_ExternalData_1[[#Headers],[6]])</f>
        <v>0</v>
      </c>
      <c r="L462" s="7">
        <f>SUMIFS(GQList,GIList,Table_ExternalData_1[[#This Row],[Item_key]],GDList,Table_ExternalData_1[[#Headers],[7]])</f>
        <v>0</v>
      </c>
      <c r="M462" s="7">
        <f>SUMIFS(GQList,GIList,Table_ExternalData_1[[#This Row],[Item_key]],GDList,Table_ExternalData_1[[#Headers],[8]])</f>
        <v>0</v>
      </c>
      <c r="N462" s="7">
        <f>SUMIFS(GQList,GIList,Table_ExternalData_1[[#This Row],[Item_key]],GDList,Table_ExternalData_1[[#Headers],[9]])</f>
        <v>0</v>
      </c>
      <c r="O462" s="7">
        <f>SUMIFS(GQList,GIList,Table_ExternalData_1[[#This Row],[Item_key]],GDList,Table_ExternalData_1[[#Headers],[10]])</f>
        <v>0</v>
      </c>
      <c r="P462" s="7">
        <f>SUMIFS(GQList,GIList,Table_ExternalData_1[[#This Row],[Item_key]],GDList,Table_ExternalData_1[[#Headers],[11]])</f>
        <v>0</v>
      </c>
      <c r="Q462" s="7">
        <f>SUMIFS(GQList,GIList,Table_ExternalData_1[[#This Row],[Item_key]],GDList,Table_ExternalData_1[[#Headers],[12]])</f>
        <v>0</v>
      </c>
      <c r="R462" s="7">
        <f>SUMIFS(GQList,GIList,Table_ExternalData_1[[#This Row],[Item_key]],GDList,Table_ExternalData_1[[#Headers],[13]])</f>
        <v>0</v>
      </c>
      <c r="S462" s="7">
        <f>SUMIFS(GQList,GIList,Table_ExternalData_1[[#This Row],[Item_key]],GDList,Table_ExternalData_1[[#Headers],[14]])</f>
        <v>0</v>
      </c>
      <c r="T462" s="7">
        <f>SUMIFS(GQList,GIList,Table_ExternalData_1[[#This Row],[Item_key]],GDList,Table_ExternalData_1[[#Headers],[15]])</f>
        <v>0</v>
      </c>
      <c r="U462" s="7">
        <f>SUMIFS(GQList,GIList,Table_ExternalData_1[[#This Row],[Item_key]],GDList,Table_ExternalData_1[[#Headers],[16]])</f>
        <v>540</v>
      </c>
      <c r="V462" s="7">
        <f>SUMIFS(GQList,GIList,Table_ExternalData_1[[#This Row],[Item_key]],GDList,Table_ExternalData_1[[#Headers],[17]])</f>
        <v>0</v>
      </c>
      <c r="W462" s="7">
        <f>SUMIFS(GQList,GIList,Table_ExternalData_1[[#This Row],[Item_key]],GDList,Table_ExternalData_1[[#Headers],[18]])</f>
        <v>0</v>
      </c>
      <c r="X462" s="7">
        <f>SUMIFS(GQList,GIList,Table_ExternalData_1[[#This Row],[Item_key]],GDList,Table_ExternalData_1[[#Headers],[19]])</f>
        <v>0</v>
      </c>
      <c r="Y462" s="7">
        <f>SUMIFS(GQList,GIList,Table_ExternalData_1[[#This Row],[Item_key]],GDList,Table_ExternalData_1[[#Headers],[20]])</f>
        <v>0</v>
      </c>
      <c r="Z462" s="7">
        <f>SUMIFS(GQList,GIList,Table_ExternalData_1[[#This Row],[Item_key]],GDList,Table_ExternalData_1[[#Headers],[21]])</f>
        <v>0</v>
      </c>
      <c r="AA462" s="7">
        <f>SUMIFS(GQList,GIList,Table_ExternalData_1[[#This Row],[Item_key]],GDList,Table_ExternalData_1[[#Headers],[22]])</f>
        <v>0</v>
      </c>
      <c r="AB462" s="7">
        <f>SUMIFS(GQList,GIList,Table_ExternalData_1[[#This Row],[Item_key]],GDList,Table_ExternalData_1[[#Headers],[23]])</f>
        <v>0</v>
      </c>
      <c r="AC462" s="7">
        <f>SUMIFS(GQList,GIList,Table_ExternalData_1[[#This Row],[Item_key]],GDList,Table_ExternalData_1[[#Headers],[24]])</f>
        <v>0</v>
      </c>
      <c r="AD462" s="7">
        <f>SUMIFS(GQList,GIList,Table_ExternalData_1[[#This Row],[Item_key]],GDList,Table_ExternalData_1[[#Headers],[25]])</f>
        <v>400</v>
      </c>
      <c r="AE462" s="7">
        <f>SUMIFS(GQList,GIList,Table_ExternalData_1[[#This Row],[Item_key]],GDList,Table_ExternalData_1[[#Headers],[26]])</f>
        <v>800</v>
      </c>
      <c r="AF462" s="7">
        <f>SUMIFS(GQList,GIList,Table_ExternalData_1[[#This Row],[Item_key]],GDList,Table_ExternalData_1[[#Headers],[27]])</f>
        <v>0</v>
      </c>
      <c r="AG462" s="7">
        <f>SUMIFS(GQList,GIList,Table_ExternalData_1[[#This Row],[Item_key]],GDList,Table_ExternalData_1[[#Headers],[28]])</f>
        <v>500</v>
      </c>
      <c r="AH462" s="7">
        <f>SUMIFS(GQList,GIList,Table_ExternalData_1[[#This Row],[Item_key]],GDList,Table_ExternalData_1[[#Headers],[29]])</f>
        <v>0</v>
      </c>
      <c r="AI462" s="7">
        <f>SUMIFS(GQList,GIList,Table_ExternalData_1[[#This Row],[Item_key]],GDList,Table_ExternalData_1[[#Headers],[30]])</f>
        <v>1900</v>
      </c>
      <c r="AJ462" s="7">
        <f>SUMIFS(GQList,GIList,Table_ExternalData_1[[#This Row],[Item_key]],GDList,Table_ExternalData_1[[#Headers],[31]])</f>
        <v>340</v>
      </c>
      <c r="AK462" s="7">
        <f>SUM(Table_ExternalData_1[[#This Row],[1]:[31]])</f>
        <v>5680</v>
      </c>
    </row>
    <row r="463" spans="1:37" hidden="1">
      <c r="A463" s="3" t="s">
        <v>1269</v>
      </c>
      <c r="B463" s="3" t="s">
        <v>81</v>
      </c>
      <c r="C463" s="3" t="s">
        <v>1292</v>
      </c>
      <c r="D463" s="3" t="s">
        <v>1293</v>
      </c>
      <c r="E463" s="6" t="s">
        <v>1662</v>
      </c>
      <c r="F463" s="7">
        <f>SUMIFS(GQList,GIList,Table_ExternalData_1[[#This Row],[Item_key]],GDList,Table_ExternalData_1[[#Headers],[1]])</f>
        <v>0</v>
      </c>
      <c r="G463" s="7">
        <f>SUMIFS(GQList,GIList,Table_ExternalData_1[[#This Row],[Item_key]],GDList,Table_ExternalData_1[[#Headers],[2]])</f>
        <v>0</v>
      </c>
      <c r="H463" s="7">
        <f>SUMIFS(GQList,GIList,Table_ExternalData_1[[#This Row],[Item_key]],GDList,Table_ExternalData_1[[#Headers],[3]])</f>
        <v>400</v>
      </c>
      <c r="I463" s="7">
        <f>SUMIFS(GQList,GIList,Table_ExternalData_1[[#This Row],[Item_key]],GDList,Table_ExternalData_1[[#Headers],[4]])</f>
        <v>0</v>
      </c>
      <c r="J463" s="7">
        <f>SUMIFS(GQList,GIList,Table_ExternalData_1[[#This Row],[Item_key]],GDList,Table_ExternalData_1[[#Headers],[5]])</f>
        <v>1000</v>
      </c>
      <c r="K463" s="7">
        <f>SUMIFS(GQList,GIList,Table_ExternalData_1[[#This Row],[Item_key]],GDList,Table_ExternalData_1[[#Headers],[6]])</f>
        <v>0</v>
      </c>
      <c r="L463" s="7">
        <f>SUMIFS(GQList,GIList,Table_ExternalData_1[[#This Row],[Item_key]],GDList,Table_ExternalData_1[[#Headers],[7]])</f>
        <v>0</v>
      </c>
      <c r="M463" s="7">
        <f>SUMIFS(GQList,GIList,Table_ExternalData_1[[#This Row],[Item_key]],GDList,Table_ExternalData_1[[#Headers],[8]])</f>
        <v>0</v>
      </c>
      <c r="N463" s="7">
        <f>SUMIFS(GQList,GIList,Table_ExternalData_1[[#This Row],[Item_key]],GDList,Table_ExternalData_1[[#Headers],[9]])</f>
        <v>0</v>
      </c>
      <c r="O463" s="7">
        <f>SUMIFS(GQList,GIList,Table_ExternalData_1[[#This Row],[Item_key]],GDList,Table_ExternalData_1[[#Headers],[10]])</f>
        <v>0</v>
      </c>
      <c r="P463" s="7">
        <f>SUMIFS(GQList,GIList,Table_ExternalData_1[[#This Row],[Item_key]],GDList,Table_ExternalData_1[[#Headers],[11]])</f>
        <v>0</v>
      </c>
      <c r="Q463" s="7">
        <f>SUMIFS(GQList,GIList,Table_ExternalData_1[[#This Row],[Item_key]],GDList,Table_ExternalData_1[[#Headers],[12]])</f>
        <v>0</v>
      </c>
      <c r="R463" s="7">
        <f>SUMIFS(GQList,GIList,Table_ExternalData_1[[#This Row],[Item_key]],GDList,Table_ExternalData_1[[#Headers],[13]])</f>
        <v>0</v>
      </c>
      <c r="S463" s="7">
        <f>SUMIFS(GQList,GIList,Table_ExternalData_1[[#This Row],[Item_key]],GDList,Table_ExternalData_1[[#Headers],[14]])</f>
        <v>0</v>
      </c>
      <c r="T463" s="7">
        <f>SUMIFS(GQList,GIList,Table_ExternalData_1[[#This Row],[Item_key]],GDList,Table_ExternalData_1[[#Headers],[15]])</f>
        <v>0</v>
      </c>
      <c r="U463" s="7">
        <f>SUMIFS(GQList,GIList,Table_ExternalData_1[[#This Row],[Item_key]],GDList,Table_ExternalData_1[[#Headers],[16]])</f>
        <v>400</v>
      </c>
      <c r="V463" s="7">
        <f>SUMIFS(GQList,GIList,Table_ExternalData_1[[#This Row],[Item_key]],GDList,Table_ExternalData_1[[#Headers],[17]])</f>
        <v>300</v>
      </c>
      <c r="W463" s="7">
        <f>SUMIFS(GQList,GIList,Table_ExternalData_1[[#This Row],[Item_key]],GDList,Table_ExternalData_1[[#Headers],[18]])</f>
        <v>0</v>
      </c>
      <c r="X463" s="7">
        <f>SUMIFS(GQList,GIList,Table_ExternalData_1[[#This Row],[Item_key]],GDList,Table_ExternalData_1[[#Headers],[19]])</f>
        <v>0</v>
      </c>
      <c r="Y463" s="7">
        <f>SUMIFS(GQList,GIList,Table_ExternalData_1[[#This Row],[Item_key]],GDList,Table_ExternalData_1[[#Headers],[20]])</f>
        <v>0</v>
      </c>
      <c r="Z463" s="7">
        <f>SUMIFS(GQList,GIList,Table_ExternalData_1[[#This Row],[Item_key]],GDList,Table_ExternalData_1[[#Headers],[21]])</f>
        <v>0</v>
      </c>
      <c r="AA463" s="7">
        <f>SUMIFS(GQList,GIList,Table_ExternalData_1[[#This Row],[Item_key]],GDList,Table_ExternalData_1[[#Headers],[22]])</f>
        <v>0</v>
      </c>
      <c r="AB463" s="7">
        <f>SUMIFS(GQList,GIList,Table_ExternalData_1[[#This Row],[Item_key]],GDList,Table_ExternalData_1[[#Headers],[23]])</f>
        <v>0</v>
      </c>
      <c r="AC463" s="7">
        <f>SUMIFS(GQList,GIList,Table_ExternalData_1[[#This Row],[Item_key]],GDList,Table_ExternalData_1[[#Headers],[24]])</f>
        <v>0</v>
      </c>
      <c r="AD463" s="7">
        <f>SUMIFS(GQList,GIList,Table_ExternalData_1[[#This Row],[Item_key]],GDList,Table_ExternalData_1[[#Headers],[25]])</f>
        <v>1000</v>
      </c>
      <c r="AE463" s="7">
        <f>SUMIFS(GQList,GIList,Table_ExternalData_1[[#This Row],[Item_key]],GDList,Table_ExternalData_1[[#Headers],[26]])</f>
        <v>0</v>
      </c>
      <c r="AF463" s="7">
        <f>SUMIFS(GQList,GIList,Table_ExternalData_1[[#This Row],[Item_key]],GDList,Table_ExternalData_1[[#Headers],[27]])</f>
        <v>0</v>
      </c>
      <c r="AG463" s="7">
        <f>SUMIFS(GQList,GIList,Table_ExternalData_1[[#This Row],[Item_key]],GDList,Table_ExternalData_1[[#Headers],[28]])</f>
        <v>500</v>
      </c>
      <c r="AH463" s="7">
        <f>SUMIFS(GQList,GIList,Table_ExternalData_1[[#This Row],[Item_key]],GDList,Table_ExternalData_1[[#Headers],[29]])</f>
        <v>0</v>
      </c>
      <c r="AI463" s="7">
        <f>SUMIFS(GQList,GIList,Table_ExternalData_1[[#This Row],[Item_key]],GDList,Table_ExternalData_1[[#Headers],[30]])</f>
        <v>700</v>
      </c>
      <c r="AJ463" s="7">
        <f>SUMIFS(GQList,GIList,Table_ExternalData_1[[#This Row],[Item_key]],GDList,Table_ExternalData_1[[#Headers],[31]])</f>
        <v>0</v>
      </c>
      <c r="AK463" s="7">
        <f>SUM(Table_ExternalData_1[[#This Row],[1]:[31]])</f>
        <v>4300</v>
      </c>
    </row>
    <row r="464" spans="1:37" ht="24" hidden="1">
      <c r="A464" s="3" t="s">
        <v>1294</v>
      </c>
      <c r="B464" s="3" t="s">
        <v>1728</v>
      </c>
      <c r="C464" s="3" t="s">
        <v>2012</v>
      </c>
      <c r="D464" s="3" t="s">
        <v>2013</v>
      </c>
      <c r="E464" s="6" t="s">
        <v>1662</v>
      </c>
      <c r="F464" s="7">
        <f>SUMIFS(GQList,GIList,Table_ExternalData_1[[#This Row],[Item_key]],GDList,Table_ExternalData_1[[#Headers],[1]])</f>
        <v>0</v>
      </c>
      <c r="G464" s="7">
        <f>SUMIFS(GQList,GIList,Table_ExternalData_1[[#This Row],[Item_key]],GDList,Table_ExternalData_1[[#Headers],[2]])</f>
        <v>0</v>
      </c>
      <c r="H464" s="7">
        <f>SUMIFS(GQList,GIList,Table_ExternalData_1[[#This Row],[Item_key]],GDList,Table_ExternalData_1[[#Headers],[3]])</f>
        <v>0</v>
      </c>
      <c r="I464" s="7">
        <f>SUMIFS(GQList,GIList,Table_ExternalData_1[[#This Row],[Item_key]],GDList,Table_ExternalData_1[[#Headers],[4]])</f>
        <v>0</v>
      </c>
      <c r="J464" s="7">
        <f>SUMIFS(GQList,GIList,Table_ExternalData_1[[#This Row],[Item_key]],GDList,Table_ExternalData_1[[#Headers],[5]])</f>
        <v>0</v>
      </c>
      <c r="K464" s="7">
        <f>SUMIFS(GQList,GIList,Table_ExternalData_1[[#This Row],[Item_key]],GDList,Table_ExternalData_1[[#Headers],[6]])</f>
        <v>0</v>
      </c>
      <c r="L464" s="7">
        <f>SUMIFS(GQList,GIList,Table_ExternalData_1[[#This Row],[Item_key]],GDList,Table_ExternalData_1[[#Headers],[7]])</f>
        <v>0</v>
      </c>
      <c r="M464" s="7">
        <f>SUMIFS(GQList,GIList,Table_ExternalData_1[[#This Row],[Item_key]],GDList,Table_ExternalData_1[[#Headers],[8]])</f>
        <v>0</v>
      </c>
      <c r="N464" s="7">
        <f>SUMIFS(GQList,GIList,Table_ExternalData_1[[#This Row],[Item_key]],GDList,Table_ExternalData_1[[#Headers],[9]])</f>
        <v>0</v>
      </c>
      <c r="O464" s="7">
        <f>SUMIFS(GQList,GIList,Table_ExternalData_1[[#This Row],[Item_key]],GDList,Table_ExternalData_1[[#Headers],[10]])</f>
        <v>0</v>
      </c>
      <c r="P464" s="7">
        <f>SUMIFS(GQList,GIList,Table_ExternalData_1[[#This Row],[Item_key]],GDList,Table_ExternalData_1[[#Headers],[11]])</f>
        <v>0</v>
      </c>
      <c r="Q464" s="7">
        <f>SUMIFS(GQList,GIList,Table_ExternalData_1[[#This Row],[Item_key]],GDList,Table_ExternalData_1[[#Headers],[12]])</f>
        <v>0</v>
      </c>
      <c r="R464" s="7">
        <f>SUMIFS(GQList,GIList,Table_ExternalData_1[[#This Row],[Item_key]],GDList,Table_ExternalData_1[[#Headers],[13]])</f>
        <v>0</v>
      </c>
      <c r="S464" s="7">
        <f>SUMIFS(GQList,GIList,Table_ExternalData_1[[#This Row],[Item_key]],GDList,Table_ExternalData_1[[#Headers],[14]])</f>
        <v>0</v>
      </c>
      <c r="T464" s="7">
        <f>SUMIFS(GQList,GIList,Table_ExternalData_1[[#This Row],[Item_key]],GDList,Table_ExternalData_1[[#Headers],[15]])</f>
        <v>0</v>
      </c>
      <c r="U464" s="7">
        <f>SUMIFS(GQList,GIList,Table_ExternalData_1[[#This Row],[Item_key]],GDList,Table_ExternalData_1[[#Headers],[16]])</f>
        <v>0</v>
      </c>
      <c r="V464" s="7">
        <f>SUMIFS(GQList,GIList,Table_ExternalData_1[[#This Row],[Item_key]],GDList,Table_ExternalData_1[[#Headers],[17]])</f>
        <v>0</v>
      </c>
      <c r="W464" s="7">
        <f>SUMIFS(GQList,GIList,Table_ExternalData_1[[#This Row],[Item_key]],GDList,Table_ExternalData_1[[#Headers],[18]])</f>
        <v>0</v>
      </c>
      <c r="X464" s="7">
        <f>SUMIFS(GQList,GIList,Table_ExternalData_1[[#This Row],[Item_key]],GDList,Table_ExternalData_1[[#Headers],[19]])</f>
        <v>0</v>
      </c>
      <c r="Y464" s="7">
        <f>SUMIFS(GQList,GIList,Table_ExternalData_1[[#This Row],[Item_key]],GDList,Table_ExternalData_1[[#Headers],[20]])</f>
        <v>0</v>
      </c>
      <c r="Z464" s="7">
        <f>SUMIFS(GQList,GIList,Table_ExternalData_1[[#This Row],[Item_key]],GDList,Table_ExternalData_1[[#Headers],[21]])</f>
        <v>0</v>
      </c>
      <c r="AA464" s="7">
        <f>SUMIFS(GQList,GIList,Table_ExternalData_1[[#This Row],[Item_key]],GDList,Table_ExternalData_1[[#Headers],[22]])</f>
        <v>0</v>
      </c>
      <c r="AB464" s="7">
        <f>SUMIFS(GQList,GIList,Table_ExternalData_1[[#This Row],[Item_key]],GDList,Table_ExternalData_1[[#Headers],[23]])</f>
        <v>0</v>
      </c>
      <c r="AC464" s="7">
        <f>SUMIFS(GQList,GIList,Table_ExternalData_1[[#This Row],[Item_key]],GDList,Table_ExternalData_1[[#Headers],[24]])</f>
        <v>0</v>
      </c>
      <c r="AD464" s="7">
        <f>SUMIFS(GQList,GIList,Table_ExternalData_1[[#This Row],[Item_key]],GDList,Table_ExternalData_1[[#Headers],[25]])</f>
        <v>0</v>
      </c>
      <c r="AE464" s="7">
        <f>SUMIFS(GQList,GIList,Table_ExternalData_1[[#This Row],[Item_key]],GDList,Table_ExternalData_1[[#Headers],[26]])</f>
        <v>0</v>
      </c>
      <c r="AF464" s="7">
        <f>SUMIFS(GQList,GIList,Table_ExternalData_1[[#This Row],[Item_key]],GDList,Table_ExternalData_1[[#Headers],[27]])</f>
        <v>0</v>
      </c>
      <c r="AG464" s="7">
        <f>SUMIFS(GQList,GIList,Table_ExternalData_1[[#This Row],[Item_key]],GDList,Table_ExternalData_1[[#Headers],[28]])</f>
        <v>0</v>
      </c>
      <c r="AH464" s="7">
        <f>SUMIFS(GQList,GIList,Table_ExternalData_1[[#This Row],[Item_key]],GDList,Table_ExternalData_1[[#Headers],[29]])</f>
        <v>0</v>
      </c>
      <c r="AI464" s="7">
        <f>SUMIFS(GQList,GIList,Table_ExternalData_1[[#This Row],[Item_key]],GDList,Table_ExternalData_1[[#Headers],[30]])</f>
        <v>0</v>
      </c>
      <c r="AJ464" s="7">
        <f>SUMIFS(GQList,GIList,Table_ExternalData_1[[#This Row],[Item_key]],GDList,Table_ExternalData_1[[#Headers],[31]])</f>
        <v>90</v>
      </c>
      <c r="AK464" s="7">
        <f>SUM(Table_ExternalData_1[[#This Row],[1]:[31]])</f>
        <v>90</v>
      </c>
    </row>
    <row r="465" spans="1:37" ht="24" hidden="1">
      <c r="A465" s="3" t="s">
        <v>1294</v>
      </c>
      <c r="B465" s="3" t="s">
        <v>1729</v>
      </c>
      <c r="C465" s="3" t="s">
        <v>2014</v>
      </c>
      <c r="D465" s="3" t="s">
        <v>2015</v>
      </c>
      <c r="E465" s="6" t="s">
        <v>1662</v>
      </c>
      <c r="F465" s="7">
        <f>SUMIFS(GQList,GIList,Table_ExternalData_1[[#This Row],[Item_key]],GDList,Table_ExternalData_1[[#Headers],[1]])</f>
        <v>0</v>
      </c>
      <c r="G465" s="7">
        <f>SUMIFS(GQList,GIList,Table_ExternalData_1[[#This Row],[Item_key]],GDList,Table_ExternalData_1[[#Headers],[2]])</f>
        <v>0</v>
      </c>
      <c r="H465" s="7">
        <f>SUMIFS(GQList,GIList,Table_ExternalData_1[[#This Row],[Item_key]],GDList,Table_ExternalData_1[[#Headers],[3]])</f>
        <v>0</v>
      </c>
      <c r="I465" s="7">
        <f>SUMIFS(GQList,GIList,Table_ExternalData_1[[#This Row],[Item_key]],GDList,Table_ExternalData_1[[#Headers],[4]])</f>
        <v>0</v>
      </c>
      <c r="J465" s="7">
        <f>SUMIFS(GQList,GIList,Table_ExternalData_1[[#This Row],[Item_key]],GDList,Table_ExternalData_1[[#Headers],[5]])</f>
        <v>0</v>
      </c>
      <c r="K465" s="7">
        <f>SUMIFS(GQList,GIList,Table_ExternalData_1[[#This Row],[Item_key]],GDList,Table_ExternalData_1[[#Headers],[6]])</f>
        <v>0</v>
      </c>
      <c r="L465" s="7">
        <f>SUMIFS(GQList,GIList,Table_ExternalData_1[[#This Row],[Item_key]],GDList,Table_ExternalData_1[[#Headers],[7]])</f>
        <v>0</v>
      </c>
      <c r="M465" s="7">
        <f>SUMIFS(GQList,GIList,Table_ExternalData_1[[#This Row],[Item_key]],GDList,Table_ExternalData_1[[#Headers],[8]])</f>
        <v>0</v>
      </c>
      <c r="N465" s="7">
        <f>SUMIFS(GQList,GIList,Table_ExternalData_1[[#This Row],[Item_key]],GDList,Table_ExternalData_1[[#Headers],[9]])</f>
        <v>0</v>
      </c>
      <c r="O465" s="7">
        <f>SUMIFS(GQList,GIList,Table_ExternalData_1[[#This Row],[Item_key]],GDList,Table_ExternalData_1[[#Headers],[10]])</f>
        <v>0</v>
      </c>
      <c r="P465" s="7">
        <f>SUMIFS(GQList,GIList,Table_ExternalData_1[[#This Row],[Item_key]],GDList,Table_ExternalData_1[[#Headers],[11]])</f>
        <v>0</v>
      </c>
      <c r="Q465" s="7">
        <f>SUMIFS(GQList,GIList,Table_ExternalData_1[[#This Row],[Item_key]],GDList,Table_ExternalData_1[[#Headers],[12]])</f>
        <v>0</v>
      </c>
      <c r="R465" s="7">
        <f>SUMIFS(GQList,GIList,Table_ExternalData_1[[#This Row],[Item_key]],GDList,Table_ExternalData_1[[#Headers],[13]])</f>
        <v>0</v>
      </c>
      <c r="S465" s="7">
        <f>SUMIFS(GQList,GIList,Table_ExternalData_1[[#This Row],[Item_key]],GDList,Table_ExternalData_1[[#Headers],[14]])</f>
        <v>0</v>
      </c>
      <c r="T465" s="7">
        <f>SUMIFS(GQList,GIList,Table_ExternalData_1[[#This Row],[Item_key]],GDList,Table_ExternalData_1[[#Headers],[15]])</f>
        <v>0</v>
      </c>
      <c r="U465" s="7">
        <f>SUMIFS(GQList,GIList,Table_ExternalData_1[[#This Row],[Item_key]],GDList,Table_ExternalData_1[[#Headers],[16]])</f>
        <v>0</v>
      </c>
      <c r="V465" s="7">
        <f>SUMIFS(GQList,GIList,Table_ExternalData_1[[#This Row],[Item_key]],GDList,Table_ExternalData_1[[#Headers],[17]])</f>
        <v>0</v>
      </c>
      <c r="W465" s="7">
        <f>SUMIFS(GQList,GIList,Table_ExternalData_1[[#This Row],[Item_key]],GDList,Table_ExternalData_1[[#Headers],[18]])</f>
        <v>0</v>
      </c>
      <c r="X465" s="7">
        <f>SUMIFS(GQList,GIList,Table_ExternalData_1[[#This Row],[Item_key]],GDList,Table_ExternalData_1[[#Headers],[19]])</f>
        <v>0</v>
      </c>
      <c r="Y465" s="7">
        <f>SUMIFS(GQList,GIList,Table_ExternalData_1[[#This Row],[Item_key]],GDList,Table_ExternalData_1[[#Headers],[20]])</f>
        <v>0</v>
      </c>
      <c r="Z465" s="7">
        <f>SUMIFS(GQList,GIList,Table_ExternalData_1[[#This Row],[Item_key]],GDList,Table_ExternalData_1[[#Headers],[21]])</f>
        <v>0</v>
      </c>
      <c r="AA465" s="7">
        <f>SUMIFS(GQList,GIList,Table_ExternalData_1[[#This Row],[Item_key]],GDList,Table_ExternalData_1[[#Headers],[22]])</f>
        <v>0</v>
      </c>
      <c r="AB465" s="7">
        <f>SUMIFS(GQList,GIList,Table_ExternalData_1[[#This Row],[Item_key]],GDList,Table_ExternalData_1[[#Headers],[23]])</f>
        <v>0</v>
      </c>
      <c r="AC465" s="7">
        <f>SUMIFS(GQList,GIList,Table_ExternalData_1[[#This Row],[Item_key]],GDList,Table_ExternalData_1[[#Headers],[24]])</f>
        <v>0</v>
      </c>
      <c r="AD465" s="7">
        <f>SUMIFS(GQList,GIList,Table_ExternalData_1[[#This Row],[Item_key]],GDList,Table_ExternalData_1[[#Headers],[25]])</f>
        <v>0</v>
      </c>
      <c r="AE465" s="7">
        <f>SUMIFS(GQList,GIList,Table_ExternalData_1[[#This Row],[Item_key]],GDList,Table_ExternalData_1[[#Headers],[26]])</f>
        <v>0</v>
      </c>
      <c r="AF465" s="7">
        <f>SUMIFS(GQList,GIList,Table_ExternalData_1[[#This Row],[Item_key]],GDList,Table_ExternalData_1[[#Headers],[27]])</f>
        <v>0</v>
      </c>
      <c r="AG465" s="7">
        <f>SUMIFS(GQList,GIList,Table_ExternalData_1[[#This Row],[Item_key]],GDList,Table_ExternalData_1[[#Headers],[28]])</f>
        <v>0</v>
      </c>
      <c r="AH465" s="7">
        <f>SUMIFS(GQList,GIList,Table_ExternalData_1[[#This Row],[Item_key]],GDList,Table_ExternalData_1[[#Headers],[29]])</f>
        <v>0</v>
      </c>
      <c r="AI465" s="7">
        <f>SUMIFS(GQList,GIList,Table_ExternalData_1[[#This Row],[Item_key]],GDList,Table_ExternalData_1[[#Headers],[30]])</f>
        <v>0</v>
      </c>
      <c r="AJ465" s="7">
        <f>SUMIFS(GQList,GIList,Table_ExternalData_1[[#This Row],[Item_key]],GDList,Table_ExternalData_1[[#Headers],[31]])</f>
        <v>250</v>
      </c>
      <c r="AK465" s="7">
        <f>SUM(Table_ExternalData_1[[#This Row],[1]:[31]])</f>
        <v>250</v>
      </c>
    </row>
    <row r="466" spans="1:37" ht="24" hidden="1">
      <c r="A466" s="3" t="s">
        <v>1294</v>
      </c>
      <c r="B466" s="3" t="s">
        <v>413</v>
      </c>
      <c r="C466" s="3" t="s">
        <v>1295</v>
      </c>
      <c r="D466" s="3" t="s">
        <v>1296</v>
      </c>
      <c r="E466" s="6" t="s">
        <v>1662</v>
      </c>
      <c r="F466" s="7">
        <f>SUMIFS(GQList,GIList,Table_ExternalData_1[[#This Row],[Item_key]],GDList,Table_ExternalData_1[[#Headers],[1]])</f>
        <v>0</v>
      </c>
      <c r="G466" s="7">
        <f>SUMIFS(GQList,GIList,Table_ExternalData_1[[#This Row],[Item_key]],GDList,Table_ExternalData_1[[#Headers],[2]])</f>
        <v>0</v>
      </c>
      <c r="H466" s="7">
        <f>SUMIFS(GQList,GIList,Table_ExternalData_1[[#This Row],[Item_key]],GDList,Table_ExternalData_1[[#Headers],[3]])</f>
        <v>0</v>
      </c>
      <c r="I466" s="7">
        <f>SUMIFS(GQList,GIList,Table_ExternalData_1[[#This Row],[Item_key]],GDList,Table_ExternalData_1[[#Headers],[4]])</f>
        <v>0</v>
      </c>
      <c r="J466" s="7">
        <f>SUMIFS(GQList,GIList,Table_ExternalData_1[[#This Row],[Item_key]],GDList,Table_ExternalData_1[[#Headers],[5]])</f>
        <v>0</v>
      </c>
      <c r="K466" s="7">
        <f>SUMIFS(GQList,GIList,Table_ExternalData_1[[#This Row],[Item_key]],GDList,Table_ExternalData_1[[#Headers],[6]])</f>
        <v>0</v>
      </c>
      <c r="L466" s="7">
        <f>SUMIFS(GQList,GIList,Table_ExternalData_1[[#This Row],[Item_key]],GDList,Table_ExternalData_1[[#Headers],[7]])</f>
        <v>0</v>
      </c>
      <c r="M466" s="7">
        <f>SUMIFS(GQList,GIList,Table_ExternalData_1[[#This Row],[Item_key]],GDList,Table_ExternalData_1[[#Headers],[8]])</f>
        <v>0</v>
      </c>
      <c r="N466" s="7">
        <f>SUMIFS(GQList,GIList,Table_ExternalData_1[[#This Row],[Item_key]],GDList,Table_ExternalData_1[[#Headers],[9]])</f>
        <v>0</v>
      </c>
      <c r="O466" s="7">
        <f>SUMIFS(GQList,GIList,Table_ExternalData_1[[#This Row],[Item_key]],GDList,Table_ExternalData_1[[#Headers],[10]])</f>
        <v>0</v>
      </c>
      <c r="P466" s="7">
        <f>SUMIFS(GQList,GIList,Table_ExternalData_1[[#This Row],[Item_key]],GDList,Table_ExternalData_1[[#Headers],[11]])</f>
        <v>0</v>
      </c>
      <c r="Q466" s="7">
        <f>SUMIFS(GQList,GIList,Table_ExternalData_1[[#This Row],[Item_key]],GDList,Table_ExternalData_1[[#Headers],[12]])</f>
        <v>0</v>
      </c>
      <c r="R466" s="7">
        <f>SUMIFS(GQList,GIList,Table_ExternalData_1[[#This Row],[Item_key]],GDList,Table_ExternalData_1[[#Headers],[13]])</f>
        <v>0</v>
      </c>
      <c r="S466" s="7">
        <f>SUMIFS(GQList,GIList,Table_ExternalData_1[[#This Row],[Item_key]],GDList,Table_ExternalData_1[[#Headers],[14]])</f>
        <v>0</v>
      </c>
      <c r="T466" s="7">
        <f>SUMIFS(GQList,GIList,Table_ExternalData_1[[#This Row],[Item_key]],GDList,Table_ExternalData_1[[#Headers],[15]])</f>
        <v>0</v>
      </c>
      <c r="U466" s="7">
        <f>SUMIFS(GQList,GIList,Table_ExternalData_1[[#This Row],[Item_key]],GDList,Table_ExternalData_1[[#Headers],[16]])</f>
        <v>0</v>
      </c>
      <c r="V466" s="7">
        <f>SUMIFS(GQList,GIList,Table_ExternalData_1[[#This Row],[Item_key]],GDList,Table_ExternalData_1[[#Headers],[17]])</f>
        <v>1000</v>
      </c>
      <c r="W466" s="7">
        <f>SUMIFS(GQList,GIList,Table_ExternalData_1[[#This Row],[Item_key]],GDList,Table_ExternalData_1[[#Headers],[18]])</f>
        <v>0</v>
      </c>
      <c r="X466" s="7">
        <f>SUMIFS(GQList,GIList,Table_ExternalData_1[[#This Row],[Item_key]],GDList,Table_ExternalData_1[[#Headers],[19]])</f>
        <v>0</v>
      </c>
      <c r="Y466" s="7">
        <f>SUMIFS(GQList,GIList,Table_ExternalData_1[[#This Row],[Item_key]],GDList,Table_ExternalData_1[[#Headers],[20]])</f>
        <v>0</v>
      </c>
      <c r="Z466" s="7">
        <f>SUMIFS(GQList,GIList,Table_ExternalData_1[[#This Row],[Item_key]],GDList,Table_ExternalData_1[[#Headers],[21]])</f>
        <v>0</v>
      </c>
      <c r="AA466" s="7">
        <f>SUMIFS(GQList,GIList,Table_ExternalData_1[[#This Row],[Item_key]],GDList,Table_ExternalData_1[[#Headers],[22]])</f>
        <v>0</v>
      </c>
      <c r="AB466" s="7">
        <f>SUMIFS(GQList,GIList,Table_ExternalData_1[[#This Row],[Item_key]],GDList,Table_ExternalData_1[[#Headers],[23]])</f>
        <v>0</v>
      </c>
      <c r="AC466" s="7">
        <f>SUMIFS(GQList,GIList,Table_ExternalData_1[[#This Row],[Item_key]],GDList,Table_ExternalData_1[[#Headers],[24]])</f>
        <v>0</v>
      </c>
      <c r="AD466" s="7">
        <f>SUMIFS(GQList,GIList,Table_ExternalData_1[[#This Row],[Item_key]],GDList,Table_ExternalData_1[[#Headers],[25]])</f>
        <v>0</v>
      </c>
      <c r="AE466" s="7">
        <f>SUMIFS(GQList,GIList,Table_ExternalData_1[[#This Row],[Item_key]],GDList,Table_ExternalData_1[[#Headers],[26]])</f>
        <v>0</v>
      </c>
      <c r="AF466" s="7">
        <f>SUMIFS(GQList,GIList,Table_ExternalData_1[[#This Row],[Item_key]],GDList,Table_ExternalData_1[[#Headers],[27]])</f>
        <v>0</v>
      </c>
      <c r="AG466" s="7">
        <f>SUMIFS(GQList,GIList,Table_ExternalData_1[[#This Row],[Item_key]],GDList,Table_ExternalData_1[[#Headers],[28]])</f>
        <v>0</v>
      </c>
      <c r="AH466" s="7">
        <f>SUMIFS(GQList,GIList,Table_ExternalData_1[[#This Row],[Item_key]],GDList,Table_ExternalData_1[[#Headers],[29]])</f>
        <v>0</v>
      </c>
      <c r="AI466" s="7">
        <f>SUMIFS(GQList,GIList,Table_ExternalData_1[[#This Row],[Item_key]],GDList,Table_ExternalData_1[[#Headers],[30]])</f>
        <v>0</v>
      </c>
      <c r="AJ466" s="7">
        <f>SUMIFS(GQList,GIList,Table_ExternalData_1[[#This Row],[Item_key]],GDList,Table_ExternalData_1[[#Headers],[31]])</f>
        <v>0</v>
      </c>
      <c r="AK466" s="7">
        <f>SUM(Table_ExternalData_1[[#This Row],[1]:[31]])</f>
        <v>1000</v>
      </c>
    </row>
    <row r="467" spans="1:37" ht="24" hidden="1">
      <c r="A467" s="3" t="s">
        <v>1294</v>
      </c>
      <c r="B467" s="3" t="s">
        <v>414</v>
      </c>
      <c r="C467" s="3" t="s">
        <v>1297</v>
      </c>
      <c r="D467" s="3" t="s">
        <v>1203</v>
      </c>
      <c r="E467" s="6" t="s">
        <v>1662</v>
      </c>
      <c r="F467" s="7">
        <f>SUMIFS(GQList,GIList,Table_ExternalData_1[[#This Row],[Item_key]],GDList,Table_ExternalData_1[[#Headers],[1]])</f>
        <v>0</v>
      </c>
      <c r="G467" s="7">
        <f>SUMIFS(GQList,GIList,Table_ExternalData_1[[#This Row],[Item_key]],GDList,Table_ExternalData_1[[#Headers],[2]])</f>
        <v>0</v>
      </c>
      <c r="H467" s="7">
        <f>SUMIFS(GQList,GIList,Table_ExternalData_1[[#This Row],[Item_key]],GDList,Table_ExternalData_1[[#Headers],[3]])</f>
        <v>0</v>
      </c>
      <c r="I467" s="7">
        <f>SUMIFS(GQList,GIList,Table_ExternalData_1[[#This Row],[Item_key]],GDList,Table_ExternalData_1[[#Headers],[4]])</f>
        <v>0</v>
      </c>
      <c r="J467" s="7">
        <f>SUMIFS(GQList,GIList,Table_ExternalData_1[[#This Row],[Item_key]],GDList,Table_ExternalData_1[[#Headers],[5]])</f>
        <v>0</v>
      </c>
      <c r="K467" s="7">
        <f>SUMIFS(GQList,GIList,Table_ExternalData_1[[#This Row],[Item_key]],GDList,Table_ExternalData_1[[#Headers],[6]])</f>
        <v>0</v>
      </c>
      <c r="L467" s="7">
        <f>SUMIFS(GQList,GIList,Table_ExternalData_1[[#This Row],[Item_key]],GDList,Table_ExternalData_1[[#Headers],[7]])</f>
        <v>0</v>
      </c>
      <c r="M467" s="7">
        <f>SUMIFS(GQList,GIList,Table_ExternalData_1[[#This Row],[Item_key]],GDList,Table_ExternalData_1[[#Headers],[8]])</f>
        <v>0</v>
      </c>
      <c r="N467" s="7">
        <f>SUMIFS(GQList,GIList,Table_ExternalData_1[[#This Row],[Item_key]],GDList,Table_ExternalData_1[[#Headers],[9]])</f>
        <v>0</v>
      </c>
      <c r="O467" s="7">
        <f>SUMIFS(GQList,GIList,Table_ExternalData_1[[#This Row],[Item_key]],GDList,Table_ExternalData_1[[#Headers],[10]])</f>
        <v>0</v>
      </c>
      <c r="P467" s="7">
        <f>SUMIFS(GQList,GIList,Table_ExternalData_1[[#This Row],[Item_key]],GDList,Table_ExternalData_1[[#Headers],[11]])</f>
        <v>0</v>
      </c>
      <c r="Q467" s="7">
        <f>SUMIFS(GQList,GIList,Table_ExternalData_1[[#This Row],[Item_key]],GDList,Table_ExternalData_1[[#Headers],[12]])</f>
        <v>0</v>
      </c>
      <c r="R467" s="7">
        <f>SUMIFS(GQList,GIList,Table_ExternalData_1[[#This Row],[Item_key]],GDList,Table_ExternalData_1[[#Headers],[13]])</f>
        <v>0</v>
      </c>
      <c r="S467" s="7">
        <f>SUMIFS(GQList,GIList,Table_ExternalData_1[[#This Row],[Item_key]],GDList,Table_ExternalData_1[[#Headers],[14]])</f>
        <v>0</v>
      </c>
      <c r="T467" s="7">
        <f>SUMIFS(GQList,GIList,Table_ExternalData_1[[#This Row],[Item_key]],GDList,Table_ExternalData_1[[#Headers],[15]])</f>
        <v>0</v>
      </c>
      <c r="U467" s="7">
        <f>SUMIFS(GQList,GIList,Table_ExternalData_1[[#This Row],[Item_key]],GDList,Table_ExternalData_1[[#Headers],[16]])</f>
        <v>0</v>
      </c>
      <c r="V467" s="7">
        <f>SUMIFS(GQList,GIList,Table_ExternalData_1[[#This Row],[Item_key]],GDList,Table_ExternalData_1[[#Headers],[17]])</f>
        <v>1000</v>
      </c>
      <c r="W467" s="7">
        <f>SUMIFS(GQList,GIList,Table_ExternalData_1[[#This Row],[Item_key]],GDList,Table_ExternalData_1[[#Headers],[18]])</f>
        <v>0</v>
      </c>
      <c r="X467" s="7">
        <f>SUMIFS(GQList,GIList,Table_ExternalData_1[[#This Row],[Item_key]],GDList,Table_ExternalData_1[[#Headers],[19]])</f>
        <v>0</v>
      </c>
      <c r="Y467" s="7">
        <f>SUMIFS(GQList,GIList,Table_ExternalData_1[[#This Row],[Item_key]],GDList,Table_ExternalData_1[[#Headers],[20]])</f>
        <v>0</v>
      </c>
      <c r="Z467" s="7">
        <f>SUMIFS(GQList,GIList,Table_ExternalData_1[[#This Row],[Item_key]],GDList,Table_ExternalData_1[[#Headers],[21]])</f>
        <v>0</v>
      </c>
      <c r="AA467" s="7">
        <f>SUMIFS(GQList,GIList,Table_ExternalData_1[[#This Row],[Item_key]],GDList,Table_ExternalData_1[[#Headers],[22]])</f>
        <v>0</v>
      </c>
      <c r="AB467" s="7">
        <f>SUMIFS(GQList,GIList,Table_ExternalData_1[[#This Row],[Item_key]],GDList,Table_ExternalData_1[[#Headers],[23]])</f>
        <v>0</v>
      </c>
      <c r="AC467" s="7">
        <f>SUMIFS(GQList,GIList,Table_ExternalData_1[[#This Row],[Item_key]],GDList,Table_ExternalData_1[[#Headers],[24]])</f>
        <v>0</v>
      </c>
      <c r="AD467" s="7">
        <f>SUMIFS(GQList,GIList,Table_ExternalData_1[[#This Row],[Item_key]],GDList,Table_ExternalData_1[[#Headers],[25]])</f>
        <v>0</v>
      </c>
      <c r="AE467" s="7">
        <f>SUMIFS(GQList,GIList,Table_ExternalData_1[[#This Row],[Item_key]],GDList,Table_ExternalData_1[[#Headers],[26]])</f>
        <v>0</v>
      </c>
      <c r="AF467" s="7">
        <f>SUMIFS(GQList,GIList,Table_ExternalData_1[[#This Row],[Item_key]],GDList,Table_ExternalData_1[[#Headers],[27]])</f>
        <v>0</v>
      </c>
      <c r="AG467" s="7">
        <f>SUMIFS(GQList,GIList,Table_ExternalData_1[[#This Row],[Item_key]],GDList,Table_ExternalData_1[[#Headers],[28]])</f>
        <v>0</v>
      </c>
      <c r="AH467" s="7">
        <f>SUMIFS(GQList,GIList,Table_ExternalData_1[[#This Row],[Item_key]],GDList,Table_ExternalData_1[[#Headers],[29]])</f>
        <v>0</v>
      </c>
      <c r="AI467" s="7">
        <f>SUMIFS(GQList,GIList,Table_ExternalData_1[[#This Row],[Item_key]],GDList,Table_ExternalData_1[[#Headers],[30]])</f>
        <v>0</v>
      </c>
      <c r="AJ467" s="7">
        <f>SUMIFS(GQList,GIList,Table_ExternalData_1[[#This Row],[Item_key]],GDList,Table_ExternalData_1[[#Headers],[31]])</f>
        <v>0</v>
      </c>
      <c r="AK467" s="7">
        <f>SUM(Table_ExternalData_1[[#This Row],[1]:[31]])</f>
        <v>1000</v>
      </c>
    </row>
    <row r="468" spans="1:37" ht="24" hidden="1">
      <c r="A468" s="3" t="s">
        <v>1294</v>
      </c>
      <c r="B468" s="3" t="s">
        <v>415</v>
      </c>
      <c r="C468" s="3" t="s">
        <v>1298</v>
      </c>
      <c r="D468" s="3" t="s">
        <v>1203</v>
      </c>
      <c r="E468" s="6" t="s">
        <v>1662</v>
      </c>
      <c r="F468" s="7">
        <f>SUMIFS(GQList,GIList,Table_ExternalData_1[[#This Row],[Item_key]],GDList,Table_ExternalData_1[[#Headers],[1]])</f>
        <v>0</v>
      </c>
      <c r="G468" s="7">
        <f>SUMIFS(GQList,GIList,Table_ExternalData_1[[#This Row],[Item_key]],GDList,Table_ExternalData_1[[#Headers],[2]])</f>
        <v>0</v>
      </c>
      <c r="H468" s="7">
        <f>SUMIFS(GQList,GIList,Table_ExternalData_1[[#This Row],[Item_key]],GDList,Table_ExternalData_1[[#Headers],[3]])</f>
        <v>0</v>
      </c>
      <c r="I468" s="7">
        <f>SUMIFS(GQList,GIList,Table_ExternalData_1[[#This Row],[Item_key]],GDList,Table_ExternalData_1[[#Headers],[4]])</f>
        <v>0</v>
      </c>
      <c r="J468" s="7">
        <f>SUMIFS(GQList,GIList,Table_ExternalData_1[[#This Row],[Item_key]],GDList,Table_ExternalData_1[[#Headers],[5]])</f>
        <v>0</v>
      </c>
      <c r="K468" s="7">
        <f>SUMIFS(GQList,GIList,Table_ExternalData_1[[#This Row],[Item_key]],GDList,Table_ExternalData_1[[#Headers],[6]])</f>
        <v>0</v>
      </c>
      <c r="L468" s="7">
        <f>SUMIFS(GQList,GIList,Table_ExternalData_1[[#This Row],[Item_key]],GDList,Table_ExternalData_1[[#Headers],[7]])</f>
        <v>0</v>
      </c>
      <c r="M468" s="7">
        <f>SUMIFS(GQList,GIList,Table_ExternalData_1[[#This Row],[Item_key]],GDList,Table_ExternalData_1[[#Headers],[8]])</f>
        <v>0</v>
      </c>
      <c r="N468" s="7">
        <f>SUMIFS(GQList,GIList,Table_ExternalData_1[[#This Row],[Item_key]],GDList,Table_ExternalData_1[[#Headers],[9]])</f>
        <v>0</v>
      </c>
      <c r="O468" s="7">
        <f>SUMIFS(GQList,GIList,Table_ExternalData_1[[#This Row],[Item_key]],GDList,Table_ExternalData_1[[#Headers],[10]])</f>
        <v>0</v>
      </c>
      <c r="P468" s="7">
        <f>SUMIFS(GQList,GIList,Table_ExternalData_1[[#This Row],[Item_key]],GDList,Table_ExternalData_1[[#Headers],[11]])</f>
        <v>0</v>
      </c>
      <c r="Q468" s="7">
        <f>SUMIFS(GQList,GIList,Table_ExternalData_1[[#This Row],[Item_key]],GDList,Table_ExternalData_1[[#Headers],[12]])</f>
        <v>0</v>
      </c>
      <c r="R468" s="7">
        <f>SUMIFS(GQList,GIList,Table_ExternalData_1[[#This Row],[Item_key]],GDList,Table_ExternalData_1[[#Headers],[13]])</f>
        <v>0</v>
      </c>
      <c r="S468" s="7">
        <f>SUMIFS(GQList,GIList,Table_ExternalData_1[[#This Row],[Item_key]],GDList,Table_ExternalData_1[[#Headers],[14]])</f>
        <v>0</v>
      </c>
      <c r="T468" s="7">
        <f>SUMIFS(GQList,GIList,Table_ExternalData_1[[#This Row],[Item_key]],GDList,Table_ExternalData_1[[#Headers],[15]])</f>
        <v>0</v>
      </c>
      <c r="U468" s="7">
        <f>SUMIFS(GQList,GIList,Table_ExternalData_1[[#This Row],[Item_key]],GDList,Table_ExternalData_1[[#Headers],[16]])</f>
        <v>0</v>
      </c>
      <c r="V468" s="7">
        <f>SUMIFS(GQList,GIList,Table_ExternalData_1[[#This Row],[Item_key]],GDList,Table_ExternalData_1[[#Headers],[17]])</f>
        <v>1000</v>
      </c>
      <c r="W468" s="7">
        <f>SUMIFS(GQList,GIList,Table_ExternalData_1[[#This Row],[Item_key]],GDList,Table_ExternalData_1[[#Headers],[18]])</f>
        <v>0</v>
      </c>
      <c r="X468" s="7">
        <f>SUMIFS(GQList,GIList,Table_ExternalData_1[[#This Row],[Item_key]],GDList,Table_ExternalData_1[[#Headers],[19]])</f>
        <v>0</v>
      </c>
      <c r="Y468" s="7">
        <f>SUMIFS(GQList,GIList,Table_ExternalData_1[[#This Row],[Item_key]],GDList,Table_ExternalData_1[[#Headers],[20]])</f>
        <v>0</v>
      </c>
      <c r="Z468" s="7">
        <f>SUMIFS(GQList,GIList,Table_ExternalData_1[[#This Row],[Item_key]],GDList,Table_ExternalData_1[[#Headers],[21]])</f>
        <v>0</v>
      </c>
      <c r="AA468" s="7">
        <f>SUMIFS(GQList,GIList,Table_ExternalData_1[[#This Row],[Item_key]],GDList,Table_ExternalData_1[[#Headers],[22]])</f>
        <v>0</v>
      </c>
      <c r="AB468" s="7">
        <f>SUMIFS(GQList,GIList,Table_ExternalData_1[[#This Row],[Item_key]],GDList,Table_ExternalData_1[[#Headers],[23]])</f>
        <v>0</v>
      </c>
      <c r="AC468" s="7">
        <f>SUMIFS(GQList,GIList,Table_ExternalData_1[[#This Row],[Item_key]],GDList,Table_ExternalData_1[[#Headers],[24]])</f>
        <v>0</v>
      </c>
      <c r="AD468" s="7">
        <f>SUMIFS(GQList,GIList,Table_ExternalData_1[[#This Row],[Item_key]],GDList,Table_ExternalData_1[[#Headers],[25]])</f>
        <v>0</v>
      </c>
      <c r="AE468" s="7">
        <f>SUMIFS(GQList,GIList,Table_ExternalData_1[[#This Row],[Item_key]],GDList,Table_ExternalData_1[[#Headers],[26]])</f>
        <v>0</v>
      </c>
      <c r="AF468" s="7">
        <f>SUMIFS(GQList,GIList,Table_ExternalData_1[[#This Row],[Item_key]],GDList,Table_ExternalData_1[[#Headers],[27]])</f>
        <v>0</v>
      </c>
      <c r="AG468" s="7">
        <f>SUMIFS(GQList,GIList,Table_ExternalData_1[[#This Row],[Item_key]],GDList,Table_ExternalData_1[[#Headers],[28]])</f>
        <v>0</v>
      </c>
      <c r="AH468" s="7">
        <f>SUMIFS(GQList,GIList,Table_ExternalData_1[[#This Row],[Item_key]],GDList,Table_ExternalData_1[[#Headers],[29]])</f>
        <v>0</v>
      </c>
      <c r="AI468" s="7">
        <f>SUMIFS(GQList,GIList,Table_ExternalData_1[[#This Row],[Item_key]],GDList,Table_ExternalData_1[[#Headers],[30]])</f>
        <v>0</v>
      </c>
      <c r="AJ468" s="7">
        <f>SUMIFS(GQList,GIList,Table_ExternalData_1[[#This Row],[Item_key]],GDList,Table_ExternalData_1[[#Headers],[31]])</f>
        <v>0</v>
      </c>
      <c r="AK468" s="7">
        <f>SUM(Table_ExternalData_1[[#This Row],[1]:[31]])</f>
        <v>1000</v>
      </c>
    </row>
    <row r="469" spans="1:37" ht="24" hidden="1">
      <c r="A469" s="3" t="s">
        <v>1294</v>
      </c>
      <c r="B469" s="3" t="s">
        <v>416</v>
      </c>
      <c r="C469" s="3" t="s">
        <v>1299</v>
      </c>
      <c r="D469" s="3" t="s">
        <v>1300</v>
      </c>
      <c r="E469" s="6" t="s">
        <v>1662</v>
      </c>
      <c r="F469" s="7">
        <f>SUMIFS(GQList,GIList,Table_ExternalData_1[[#This Row],[Item_key]],GDList,Table_ExternalData_1[[#Headers],[1]])</f>
        <v>0</v>
      </c>
      <c r="G469" s="7">
        <f>SUMIFS(GQList,GIList,Table_ExternalData_1[[#This Row],[Item_key]],GDList,Table_ExternalData_1[[#Headers],[2]])</f>
        <v>0</v>
      </c>
      <c r="H469" s="7">
        <f>SUMIFS(GQList,GIList,Table_ExternalData_1[[#This Row],[Item_key]],GDList,Table_ExternalData_1[[#Headers],[3]])</f>
        <v>0</v>
      </c>
      <c r="I469" s="7">
        <f>SUMIFS(GQList,GIList,Table_ExternalData_1[[#This Row],[Item_key]],GDList,Table_ExternalData_1[[#Headers],[4]])</f>
        <v>0</v>
      </c>
      <c r="J469" s="7">
        <f>SUMIFS(GQList,GIList,Table_ExternalData_1[[#This Row],[Item_key]],GDList,Table_ExternalData_1[[#Headers],[5]])</f>
        <v>0</v>
      </c>
      <c r="K469" s="7">
        <f>SUMIFS(GQList,GIList,Table_ExternalData_1[[#This Row],[Item_key]],GDList,Table_ExternalData_1[[#Headers],[6]])</f>
        <v>0</v>
      </c>
      <c r="L469" s="7">
        <f>SUMIFS(GQList,GIList,Table_ExternalData_1[[#This Row],[Item_key]],GDList,Table_ExternalData_1[[#Headers],[7]])</f>
        <v>0</v>
      </c>
      <c r="M469" s="7">
        <f>SUMIFS(GQList,GIList,Table_ExternalData_1[[#This Row],[Item_key]],GDList,Table_ExternalData_1[[#Headers],[8]])</f>
        <v>0</v>
      </c>
      <c r="N469" s="7">
        <f>SUMIFS(GQList,GIList,Table_ExternalData_1[[#This Row],[Item_key]],GDList,Table_ExternalData_1[[#Headers],[9]])</f>
        <v>0</v>
      </c>
      <c r="O469" s="7">
        <f>SUMIFS(GQList,GIList,Table_ExternalData_1[[#This Row],[Item_key]],GDList,Table_ExternalData_1[[#Headers],[10]])</f>
        <v>0</v>
      </c>
      <c r="P469" s="7">
        <f>SUMIFS(GQList,GIList,Table_ExternalData_1[[#This Row],[Item_key]],GDList,Table_ExternalData_1[[#Headers],[11]])</f>
        <v>0</v>
      </c>
      <c r="Q469" s="7">
        <f>SUMIFS(GQList,GIList,Table_ExternalData_1[[#This Row],[Item_key]],GDList,Table_ExternalData_1[[#Headers],[12]])</f>
        <v>0</v>
      </c>
      <c r="R469" s="7">
        <f>SUMIFS(GQList,GIList,Table_ExternalData_1[[#This Row],[Item_key]],GDList,Table_ExternalData_1[[#Headers],[13]])</f>
        <v>0</v>
      </c>
      <c r="S469" s="7">
        <f>SUMIFS(GQList,GIList,Table_ExternalData_1[[#This Row],[Item_key]],GDList,Table_ExternalData_1[[#Headers],[14]])</f>
        <v>0</v>
      </c>
      <c r="T469" s="7">
        <f>SUMIFS(GQList,GIList,Table_ExternalData_1[[#This Row],[Item_key]],GDList,Table_ExternalData_1[[#Headers],[15]])</f>
        <v>0</v>
      </c>
      <c r="U469" s="7">
        <f>SUMIFS(GQList,GIList,Table_ExternalData_1[[#This Row],[Item_key]],GDList,Table_ExternalData_1[[#Headers],[16]])</f>
        <v>0</v>
      </c>
      <c r="V469" s="7">
        <f>SUMIFS(GQList,GIList,Table_ExternalData_1[[#This Row],[Item_key]],GDList,Table_ExternalData_1[[#Headers],[17]])</f>
        <v>1000</v>
      </c>
      <c r="W469" s="7">
        <f>SUMIFS(GQList,GIList,Table_ExternalData_1[[#This Row],[Item_key]],GDList,Table_ExternalData_1[[#Headers],[18]])</f>
        <v>0</v>
      </c>
      <c r="X469" s="7">
        <f>SUMIFS(GQList,GIList,Table_ExternalData_1[[#This Row],[Item_key]],GDList,Table_ExternalData_1[[#Headers],[19]])</f>
        <v>0</v>
      </c>
      <c r="Y469" s="7">
        <f>SUMIFS(GQList,GIList,Table_ExternalData_1[[#This Row],[Item_key]],GDList,Table_ExternalData_1[[#Headers],[20]])</f>
        <v>0</v>
      </c>
      <c r="Z469" s="7">
        <f>SUMIFS(GQList,GIList,Table_ExternalData_1[[#This Row],[Item_key]],GDList,Table_ExternalData_1[[#Headers],[21]])</f>
        <v>0</v>
      </c>
      <c r="AA469" s="7">
        <f>SUMIFS(GQList,GIList,Table_ExternalData_1[[#This Row],[Item_key]],GDList,Table_ExternalData_1[[#Headers],[22]])</f>
        <v>0</v>
      </c>
      <c r="AB469" s="7">
        <f>SUMIFS(GQList,GIList,Table_ExternalData_1[[#This Row],[Item_key]],GDList,Table_ExternalData_1[[#Headers],[23]])</f>
        <v>0</v>
      </c>
      <c r="AC469" s="7">
        <f>SUMIFS(GQList,GIList,Table_ExternalData_1[[#This Row],[Item_key]],GDList,Table_ExternalData_1[[#Headers],[24]])</f>
        <v>0</v>
      </c>
      <c r="AD469" s="7">
        <f>SUMIFS(GQList,GIList,Table_ExternalData_1[[#This Row],[Item_key]],GDList,Table_ExternalData_1[[#Headers],[25]])</f>
        <v>0</v>
      </c>
      <c r="AE469" s="7">
        <f>SUMIFS(GQList,GIList,Table_ExternalData_1[[#This Row],[Item_key]],GDList,Table_ExternalData_1[[#Headers],[26]])</f>
        <v>0</v>
      </c>
      <c r="AF469" s="7">
        <f>SUMIFS(GQList,GIList,Table_ExternalData_1[[#This Row],[Item_key]],GDList,Table_ExternalData_1[[#Headers],[27]])</f>
        <v>0</v>
      </c>
      <c r="AG469" s="7">
        <f>SUMIFS(GQList,GIList,Table_ExternalData_1[[#This Row],[Item_key]],GDList,Table_ExternalData_1[[#Headers],[28]])</f>
        <v>0</v>
      </c>
      <c r="AH469" s="7">
        <f>SUMIFS(GQList,GIList,Table_ExternalData_1[[#This Row],[Item_key]],GDList,Table_ExternalData_1[[#Headers],[29]])</f>
        <v>0</v>
      </c>
      <c r="AI469" s="7">
        <f>SUMIFS(GQList,GIList,Table_ExternalData_1[[#This Row],[Item_key]],GDList,Table_ExternalData_1[[#Headers],[30]])</f>
        <v>0</v>
      </c>
      <c r="AJ469" s="7">
        <f>SUMIFS(GQList,GIList,Table_ExternalData_1[[#This Row],[Item_key]],GDList,Table_ExternalData_1[[#Headers],[31]])</f>
        <v>100</v>
      </c>
      <c r="AK469" s="7">
        <f>SUM(Table_ExternalData_1[[#This Row],[1]:[31]])</f>
        <v>1100</v>
      </c>
    </row>
    <row r="470" spans="1:37" hidden="1">
      <c r="A470" s="3" t="s">
        <v>1305</v>
      </c>
      <c r="B470" s="3" t="s">
        <v>298</v>
      </c>
      <c r="C470" s="3" t="s">
        <v>1306</v>
      </c>
      <c r="D470" s="3" t="s">
        <v>1088</v>
      </c>
      <c r="E470" s="6" t="s">
        <v>1662</v>
      </c>
      <c r="F470" s="7">
        <f>SUMIFS(GQList,GIList,Table_ExternalData_1[[#This Row],[Item_key]],GDList,Table_ExternalData_1[[#Headers],[1]])</f>
        <v>0</v>
      </c>
      <c r="G470" s="7">
        <f>SUMIFS(GQList,GIList,Table_ExternalData_1[[#This Row],[Item_key]],GDList,Table_ExternalData_1[[#Headers],[2]])</f>
        <v>0</v>
      </c>
      <c r="H470" s="7">
        <f>SUMIFS(GQList,GIList,Table_ExternalData_1[[#This Row],[Item_key]],GDList,Table_ExternalData_1[[#Headers],[3]])</f>
        <v>0</v>
      </c>
      <c r="I470" s="7">
        <f>SUMIFS(GQList,GIList,Table_ExternalData_1[[#This Row],[Item_key]],GDList,Table_ExternalData_1[[#Headers],[4]])</f>
        <v>0</v>
      </c>
      <c r="J470" s="7">
        <f>SUMIFS(GQList,GIList,Table_ExternalData_1[[#This Row],[Item_key]],GDList,Table_ExternalData_1[[#Headers],[5]])</f>
        <v>0</v>
      </c>
      <c r="K470" s="7">
        <f>SUMIFS(GQList,GIList,Table_ExternalData_1[[#This Row],[Item_key]],GDList,Table_ExternalData_1[[#Headers],[6]])</f>
        <v>0</v>
      </c>
      <c r="L470" s="7">
        <f>SUMIFS(GQList,GIList,Table_ExternalData_1[[#This Row],[Item_key]],GDList,Table_ExternalData_1[[#Headers],[7]])</f>
        <v>0</v>
      </c>
      <c r="M470" s="7">
        <f>SUMIFS(GQList,GIList,Table_ExternalData_1[[#This Row],[Item_key]],GDList,Table_ExternalData_1[[#Headers],[8]])</f>
        <v>0</v>
      </c>
      <c r="N470" s="7">
        <f>SUMIFS(GQList,GIList,Table_ExternalData_1[[#This Row],[Item_key]],GDList,Table_ExternalData_1[[#Headers],[9]])</f>
        <v>0</v>
      </c>
      <c r="O470" s="7">
        <f>SUMIFS(GQList,GIList,Table_ExternalData_1[[#This Row],[Item_key]],GDList,Table_ExternalData_1[[#Headers],[10]])</f>
        <v>0</v>
      </c>
      <c r="P470" s="7">
        <f>SUMIFS(GQList,GIList,Table_ExternalData_1[[#This Row],[Item_key]],GDList,Table_ExternalData_1[[#Headers],[11]])</f>
        <v>1000</v>
      </c>
      <c r="Q470" s="7">
        <f>SUMIFS(GQList,GIList,Table_ExternalData_1[[#This Row],[Item_key]],GDList,Table_ExternalData_1[[#Headers],[12]])</f>
        <v>0</v>
      </c>
      <c r="R470" s="7">
        <f>SUMIFS(GQList,GIList,Table_ExternalData_1[[#This Row],[Item_key]],GDList,Table_ExternalData_1[[#Headers],[13]])</f>
        <v>0</v>
      </c>
      <c r="S470" s="7">
        <f>SUMIFS(GQList,GIList,Table_ExternalData_1[[#This Row],[Item_key]],GDList,Table_ExternalData_1[[#Headers],[14]])</f>
        <v>0</v>
      </c>
      <c r="T470" s="7">
        <f>SUMIFS(GQList,GIList,Table_ExternalData_1[[#This Row],[Item_key]],GDList,Table_ExternalData_1[[#Headers],[15]])</f>
        <v>0</v>
      </c>
      <c r="U470" s="7">
        <f>SUMIFS(GQList,GIList,Table_ExternalData_1[[#This Row],[Item_key]],GDList,Table_ExternalData_1[[#Headers],[16]])</f>
        <v>0</v>
      </c>
      <c r="V470" s="7">
        <f>SUMIFS(GQList,GIList,Table_ExternalData_1[[#This Row],[Item_key]],GDList,Table_ExternalData_1[[#Headers],[17]])</f>
        <v>0</v>
      </c>
      <c r="W470" s="7">
        <f>SUMIFS(GQList,GIList,Table_ExternalData_1[[#This Row],[Item_key]],GDList,Table_ExternalData_1[[#Headers],[18]])</f>
        <v>0</v>
      </c>
      <c r="X470" s="7">
        <f>SUMIFS(GQList,GIList,Table_ExternalData_1[[#This Row],[Item_key]],GDList,Table_ExternalData_1[[#Headers],[19]])</f>
        <v>0</v>
      </c>
      <c r="Y470" s="7">
        <f>SUMIFS(GQList,GIList,Table_ExternalData_1[[#This Row],[Item_key]],GDList,Table_ExternalData_1[[#Headers],[20]])</f>
        <v>0</v>
      </c>
      <c r="Z470" s="7">
        <f>SUMIFS(GQList,GIList,Table_ExternalData_1[[#This Row],[Item_key]],GDList,Table_ExternalData_1[[#Headers],[21]])</f>
        <v>0</v>
      </c>
      <c r="AA470" s="7">
        <f>SUMIFS(GQList,GIList,Table_ExternalData_1[[#This Row],[Item_key]],GDList,Table_ExternalData_1[[#Headers],[22]])</f>
        <v>0</v>
      </c>
      <c r="AB470" s="7">
        <f>SUMIFS(GQList,GIList,Table_ExternalData_1[[#This Row],[Item_key]],GDList,Table_ExternalData_1[[#Headers],[23]])</f>
        <v>0</v>
      </c>
      <c r="AC470" s="7">
        <f>SUMIFS(GQList,GIList,Table_ExternalData_1[[#This Row],[Item_key]],GDList,Table_ExternalData_1[[#Headers],[24]])</f>
        <v>0</v>
      </c>
      <c r="AD470" s="7">
        <f>SUMIFS(GQList,GIList,Table_ExternalData_1[[#This Row],[Item_key]],GDList,Table_ExternalData_1[[#Headers],[25]])</f>
        <v>0</v>
      </c>
      <c r="AE470" s="7">
        <f>SUMIFS(GQList,GIList,Table_ExternalData_1[[#This Row],[Item_key]],GDList,Table_ExternalData_1[[#Headers],[26]])</f>
        <v>0</v>
      </c>
      <c r="AF470" s="7">
        <f>SUMIFS(GQList,GIList,Table_ExternalData_1[[#This Row],[Item_key]],GDList,Table_ExternalData_1[[#Headers],[27]])</f>
        <v>0</v>
      </c>
      <c r="AG470" s="7">
        <f>SUMIFS(GQList,GIList,Table_ExternalData_1[[#This Row],[Item_key]],GDList,Table_ExternalData_1[[#Headers],[28]])</f>
        <v>0</v>
      </c>
      <c r="AH470" s="7">
        <f>SUMIFS(GQList,GIList,Table_ExternalData_1[[#This Row],[Item_key]],GDList,Table_ExternalData_1[[#Headers],[29]])</f>
        <v>0</v>
      </c>
      <c r="AI470" s="7">
        <f>SUMIFS(GQList,GIList,Table_ExternalData_1[[#This Row],[Item_key]],GDList,Table_ExternalData_1[[#Headers],[30]])</f>
        <v>0</v>
      </c>
      <c r="AJ470" s="7">
        <f>SUMIFS(GQList,GIList,Table_ExternalData_1[[#This Row],[Item_key]],GDList,Table_ExternalData_1[[#Headers],[31]])</f>
        <v>0</v>
      </c>
      <c r="AK470" s="7">
        <f>SUM(Table_ExternalData_1[[#This Row],[1]:[31]])</f>
        <v>1000</v>
      </c>
    </row>
    <row r="471" spans="1:37" hidden="1">
      <c r="A471" s="3" t="s">
        <v>1305</v>
      </c>
      <c r="B471" s="3" t="s">
        <v>299</v>
      </c>
      <c r="C471" s="3" t="s">
        <v>1307</v>
      </c>
      <c r="D471" s="3" t="s">
        <v>1088</v>
      </c>
      <c r="E471" s="6" t="s">
        <v>1662</v>
      </c>
      <c r="F471" s="7">
        <f>SUMIFS(GQList,GIList,Table_ExternalData_1[[#This Row],[Item_key]],GDList,Table_ExternalData_1[[#Headers],[1]])</f>
        <v>0</v>
      </c>
      <c r="G471" s="7">
        <f>SUMIFS(GQList,GIList,Table_ExternalData_1[[#This Row],[Item_key]],GDList,Table_ExternalData_1[[#Headers],[2]])</f>
        <v>0</v>
      </c>
      <c r="H471" s="7">
        <f>SUMIFS(GQList,GIList,Table_ExternalData_1[[#This Row],[Item_key]],GDList,Table_ExternalData_1[[#Headers],[3]])</f>
        <v>0</v>
      </c>
      <c r="I471" s="7">
        <f>SUMIFS(GQList,GIList,Table_ExternalData_1[[#This Row],[Item_key]],GDList,Table_ExternalData_1[[#Headers],[4]])</f>
        <v>0</v>
      </c>
      <c r="J471" s="7">
        <f>SUMIFS(GQList,GIList,Table_ExternalData_1[[#This Row],[Item_key]],GDList,Table_ExternalData_1[[#Headers],[5]])</f>
        <v>0</v>
      </c>
      <c r="K471" s="7">
        <f>SUMIFS(GQList,GIList,Table_ExternalData_1[[#This Row],[Item_key]],GDList,Table_ExternalData_1[[#Headers],[6]])</f>
        <v>0</v>
      </c>
      <c r="L471" s="7">
        <f>SUMIFS(GQList,GIList,Table_ExternalData_1[[#This Row],[Item_key]],GDList,Table_ExternalData_1[[#Headers],[7]])</f>
        <v>0</v>
      </c>
      <c r="M471" s="7">
        <f>SUMIFS(GQList,GIList,Table_ExternalData_1[[#This Row],[Item_key]],GDList,Table_ExternalData_1[[#Headers],[8]])</f>
        <v>0</v>
      </c>
      <c r="N471" s="7">
        <f>SUMIFS(GQList,GIList,Table_ExternalData_1[[#This Row],[Item_key]],GDList,Table_ExternalData_1[[#Headers],[9]])</f>
        <v>0</v>
      </c>
      <c r="O471" s="7">
        <f>SUMIFS(GQList,GIList,Table_ExternalData_1[[#This Row],[Item_key]],GDList,Table_ExternalData_1[[#Headers],[10]])</f>
        <v>0</v>
      </c>
      <c r="P471" s="7">
        <f>SUMIFS(GQList,GIList,Table_ExternalData_1[[#This Row],[Item_key]],GDList,Table_ExternalData_1[[#Headers],[11]])</f>
        <v>900</v>
      </c>
      <c r="Q471" s="7">
        <f>SUMIFS(GQList,GIList,Table_ExternalData_1[[#This Row],[Item_key]],GDList,Table_ExternalData_1[[#Headers],[12]])</f>
        <v>0</v>
      </c>
      <c r="R471" s="7">
        <f>SUMIFS(GQList,GIList,Table_ExternalData_1[[#This Row],[Item_key]],GDList,Table_ExternalData_1[[#Headers],[13]])</f>
        <v>0</v>
      </c>
      <c r="S471" s="7">
        <f>SUMIFS(GQList,GIList,Table_ExternalData_1[[#This Row],[Item_key]],GDList,Table_ExternalData_1[[#Headers],[14]])</f>
        <v>0</v>
      </c>
      <c r="T471" s="7">
        <f>SUMIFS(GQList,GIList,Table_ExternalData_1[[#This Row],[Item_key]],GDList,Table_ExternalData_1[[#Headers],[15]])</f>
        <v>0</v>
      </c>
      <c r="U471" s="7">
        <f>SUMIFS(GQList,GIList,Table_ExternalData_1[[#This Row],[Item_key]],GDList,Table_ExternalData_1[[#Headers],[16]])</f>
        <v>0</v>
      </c>
      <c r="V471" s="7">
        <f>SUMIFS(GQList,GIList,Table_ExternalData_1[[#This Row],[Item_key]],GDList,Table_ExternalData_1[[#Headers],[17]])</f>
        <v>0</v>
      </c>
      <c r="W471" s="7">
        <f>SUMIFS(GQList,GIList,Table_ExternalData_1[[#This Row],[Item_key]],GDList,Table_ExternalData_1[[#Headers],[18]])</f>
        <v>0</v>
      </c>
      <c r="X471" s="7">
        <f>SUMIFS(GQList,GIList,Table_ExternalData_1[[#This Row],[Item_key]],GDList,Table_ExternalData_1[[#Headers],[19]])</f>
        <v>0</v>
      </c>
      <c r="Y471" s="7">
        <f>SUMIFS(GQList,GIList,Table_ExternalData_1[[#This Row],[Item_key]],GDList,Table_ExternalData_1[[#Headers],[20]])</f>
        <v>0</v>
      </c>
      <c r="Z471" s="7">
        <f>SUMIFS(GQList,GIList,Table_ExternalData_1[[#This Row],[Item_key]],GDList,Table_ExternalData_1[[#Headers],[21]])</f>
        <v>0</v>
      </c>
      <c r="AA471" s="7">
        <f>SUMIFS(GQList,GIList,Table_ExternalData_1[[#This Row],[Item_key]],GDList,Table_ExternalData_1[[#Headers],[22]])</f>
        <v>0</v>
      </c>
      <c r="AB471" s="7">
        <f>SUMIFS(GQList,GIList,Table_ExternalData_1[[#This Row],[Item_key]],GDList,Table_ExternalData_1[[#Headers],[23]])</f>
        <v>0</v>
      </c>
      <c r="AC471" s="7">
        <f>SUMIFS(GQList,GIList,Table_ExternalData_1[[#This Row],[Item_key]],GDList,Table_ExternalData_1[[#Headers],[24]])</f>
        <v>0</v>
      </c>
      <c r="AD471" s="7">
        <f>SUMIFS(GQList,GIList,Table_ExternalData_1[[#This Row],[Item_key]],GDList,Table_ExternalData_1[[#Headers],[25]])</f>
        <v>0</v>
      </c>
      <c r="AE471" s="7">
        <f>SUMIFS(GQList,GIList,Table_ExternalData_1[[#This Row],[Item_key]],GDList,Table_ExternalData_1[[#Headers],[26]])</f>
        <v>0</v>
      </c>
      <c r="AF471" s="7">
        <f>SUMIFS(GQList,GIList,Table_ExternalData_1[[#This Row],[Item_key]],GDList,Table_ExternalData_1[[#Headers],[27]])</f>
        <v>0</v>
      </c>
      <c r="AG471" s="7">
        <f>SUMIFS(GQList,GIList,Table_ExternalData_1[[#This Row],[Item_key]],GDList,Table_ExternalData_1[[#Headers],[28]])</f>
        <v>0</v>
      </c>
      <c r="AH471" s="7">
        <f>SUMIFS(GQList,GIList,Table_ExternalData_1[[#This Row],[Item_key]],GDList,Table_ExternalData_1[[#Headers],[29]])</f>
        <v>0</v>
      </c>
      <c r="AI471" s="7">
        <f>SUMIFS(GQList,GIList,Table_ExternalData_1[[#This Row],[Item_key]],GDList,Table_ExternalData_1[[#Headers],[30]])</f>
        <v>0</v>
      </c>
      <c r="AJ471" s="7">
        <f>SUMIFS(GQList,GIList,Table_ExternalData_1[[#This Row],[Item_key]],GDList,Table_ExternalData_1[[#Headers],[31]])</f>
        <v>0</v>
      </c>
      <c r="AK471" s="7">
        <f>SUM(Table_ExternalData_1[[#This Row],[1]:[31]])</f>
        <v>900</v>
      </c>
    </row>
    <row r="472" spans="1:37" hidden="1">
      <c r="A472" s="3" t="s">
        <v>1305</v>
      </c>
      <c r="B472" s="3" t="s">
        <v>303</v>
      </c>
      <c r="C472" s="3" t="s">
        <v>1308</v>
      </c>
      <c r="D472" s="3" t="s">
        <v>1086</v>
      </c>
      <c r="E472" s="6" t="s">
        <v>1662</v>
      </c>
      <c r="F472" s="7">
        <f>SUMIFS(GQList,GIList,Table_ExternalData_1[[#This Row],[Item_key]],GDList,Table_ExternalData_1[[#Headers],[1]])</f>
        <v>0</v>
      </c>
      <c r="G472" s="7">
        <f>SUMIFS(GQList,GIList,Table_ExternalData_1[[#This Row],[Item_key]],GDList,Table_ExternalData_1[[#Headers],[2]])</f>
        <v>0</v>
      </c>
      <c r="H472" s="7">
        <f>SUMIFS(GQList,GIList,Table_ExternalData_1[[#This Row],[Item_key]],GDList,Table_ExternalData_1[[#Headers],[3]])</f>
        <v>0</v>
      </c>
      <c r="I472" s="7">
        <f>SUMIFS(GQList,GIList,Table_ExternalData_1[[#This Row],[Item_key]],GDList,Table_ExternalData_1[[#Headers],[4]])</f>
        <v>0</v>
      </c>
      <c r="J472" s="7">
        <f>SUMIFS(GQList,GIList,Table_ExternalData_1[[#This Row],[Item_key]],GDList,Table_ExternalData_1[[#Headers],[5]])</f>
        <v>0</v>
      </c>
      <c r="K472" s="7">
        <f>SUMIFS(GQList,GIList,Table_ExternalData_1[[#This Row],[Item_key]],GDList,Table_ExternalData_1[[#Headers],[6]])</f>
        <v>0</v>
      </c>
      <c r="L472" s="7">
        <f>SUMIFS(GQList,GIList,Table_ExternalData_1[[#This Row],[Item_key]],GDList,Table_ExternalData_1[[#Headers],[7]])</f>
        <v>0</v>
      </c>
      <c r="M472" s="7">
        <f>SUMIFS(GQList,GIList,Table_ExternalData_1[[#This Row],[Item_key]],GDList,Table_ExternalData_1[[#Headers],[8]])</f>
        <v>0</v>
      </c>
      <c r="N472" s="7">
        <f>SUMIFS(GQList,GIList,Table_ExternalData_1[[#This Row],[Item_key]],GDList,Table_ExternalData_1[[#Headers],[9]])</f>
        <v>0</v>
      </c>
      <c r="O472" s="7">
        <f>SUMIFS(GQList,GIList,Table_ExternalData_1[[#This Row],[Item_key]],GDList,Table_ExternalData_1[[#Headers],[10]])</f>
        <v>0</v>
      </c>
      <c r="P472" s="7">
        <f>SUMIFS(GQList,GIList,Table_ExternalData_1[[#This Row],[Item_key]],GDList,Table_ExternalData_1[[#Headers],[11]])</f>
        <v>700</v>
      </c>
      <c r="Q472" s="7">
        <f>SUMIFS(GQList,GIList,Table_ExternalData_1[[#This Row],[Item_key]],GDList,Table_ExternalData_1[[#Headers],[12]])</f>
        <v>0</v>
      </c>
      <c r="R472" s="7">
        <f>SUMIFS(GQList,GIList,Table_ExternalData_1[[#This Row],[Item_key]],GDList,Table_ExternalData_1[[#Headers],[13]])</f>
        <v>0</v>
      </c>
      <c r="S472" s="7">
        <f>SUMIFS(GQList,GIList,Table_ExternalData_1[[#This Row],[Item_key]],GDList,Table_ExternalData_1[[#Headers],[14]])</f>
        <v>0</v>
      </c>
      <c r="T472" s="7">
        <f>SUMIFS(GQList,GIList,Table_ExternalData_1[[#This Row],[Item_key]],GDList,Table_ExternalData_1[[#Headers],[15]])</f>
        <v>0</v>
      </c>
      <c r="U472" s="7">
        <f>SUMIFS(GQList,GIList,Table_ExternalData_1[[#This Row],[Item_key]],GDList,Table_ExternalData_1[[#Headers],[16]])</f>
        <v>0</v>
      </c>
      <c r="V472" s="7">
        <f>SUMIFS(GQList,GIList,Table_ExternalData_1[[#This Row],[Item_key]],GDList,Table_ExternalData_1[[#Headers],[17]])</f>
        <v>0</v>
      </c>
      <c r="W472" s="7">
        <f>SUMIFS(GQList,GIList,Table_ExternalData_1[[#This Row],[Item_key]],GDList,Table_ExternalData_1[[#Headers],[18]])</f>
        <v>0</v>
      </c>
      <c r="X472" s="7">
        <f>SUMIFS(GQList,GIList,Table_ExternalData_1[[#This Row],[Item_key]],GDList,Table_ExternalData_1[[#Headers],[19]])</f>
        <v>0</v>
      </c>
      <c r="Y472" s="7">
        <f>SUMIFS(GQList,GIList,Table_ExternalData_1[[#This Row],[Item_key]],GDList,Table_ExternalData_1[[#Headers],[20]])</f>
        <v>0</v>
      </c>
      <c r="Z472" s="7">
        <f>SUMIFS(GQList,GIList,Table_ExternalData_1[[#This Row],[Item_key]],GDList,Table_ExternalData_1[[#Headers],[21]])</f>
        <v>0</v>
      </c>
      <c r="AA472" s="7">
        <f>SUMIFS(GQList,GIList,Table_ExternalData_1[[#This Row],[Item_key]],GDList,Table_ExternalData_1[[#Headers],[22]])</f>
        <v>0</v>
      </c>
      <c r="AB472" s="7">
        <f>SUMIFS(GQList,GIList,Table_ExternalData_1[[#This Row],[Item_key]],GDList,Table_ExternalData_1[[#Headers],[23]])</f>
        <v>0</v>
      </c>
      <c r="AC472" s="7">
        <f>SUMIFS(GQList,GIList,Table_ExternalData_1[[#This Row],[Item_key]],GDList,Table_ExternalData_1[[#Headers],[24]])</f>
        <v>0</v>
      </c>
      <c r="AD472" s="7">
        <f>SUMIFS(GQList,GIList,Table_ExternalData_1[[#This Row],[Item_key]],GDList,Table_ExternalData_1[[#Headers],[25]])</f>
        <v>0</v>
      </c>
      <c r="AE472" s="7">
        <f>SUMIFS(GQList,GIList,Table_ExternalData_1[[#This Row],[Item_key]],GDList,Table_ExternalData_1[[#Headers],[26]])</f>
        <v>0</v>
      </c>
      <c r="AF472" s="7">
        <f>SUMIFS(GQList,GIList,Table_ExternalData_1[[#This Row],[Item_key]],GDList,Table_ExternalData_1[[#Headers],[27]])</f>
        <v>0</v>
      </c>
      <c r="AG472" s="7">
        <f>SUMIFS(GQList,GIList,Table_ExternalData_1[[#This Row],[Item_key]],GDList,Table_ExternalData_1[[#Headers],[28]])</f>
        <v>0</v>
      </c>
      <c r="AH472" s="7">
        <f>SUMIFS(GQList,GIList,Table_ExternalData_1[[#This Row],[Item_key]],GDList,Table_ExternalData_1[[#Headers],[29]])</f>
        <v>0</v>
      </c>
      <c r="AI472" s="7">
        <f>SUMIFS(GQList,GIList,Table_ExternalData_1[[#This Row],[Item_key]],GDList,Table_ExternalData_1[[#Headers],[30]])</f>
        <v>0</v>
      </c>
      <c r="AJ472" s="7">
        <f>SUMIFS(GQList,GIList,Table_ExternalData_1[[#This Row],[Item_key]],GDList,Table_ExternalData_1[[#Headers],[31]])</f>
        <v>0</v>
      </c>
      <c r="AK472" s="7">
        <f>SUM(Table_ExternalData_1[[#This Row],[1]:[31]])</f>
        <v>700</v>
      </c>
    </row>
    <row r="473" spans="1:37" hidden="1">
      <c r="A473" s="3" t="s">
        <v>1305</v>
      </c>
      <c r="B473" s="3" t="s">
        <v>304</v>
      </c>
      <c r="C473" s="3" t="s">
        <v>1309</v>
      </c>
      <c r="D473" s="3" t="s">
        <v>1310</v>
      </c>
      <c r="E473" s="6" t="s">
        <v>1662</v>
      </c>
      <c r="F473" s="7">
        <f>SUMIFS(GQList,GIList,Table_ExternalData_1[[#This Row],[Item_key]],GDList,Table_ExternalData_1[[#Headers],[1]])</f>
        <v>0</v>
      </c>
      <c r="G473" s="7">
        <f>SUMIFS(GQList,GIList,Table_ExternalData_1[[#This Row],[Item_key]],GDList,Table_ExternalData_1[[#Headers],[2]])</f>
        <v>0</v>
      </c>
      <c r="H473" s="7">
        <f>SUMIFS(GQList,GIList,Table_ExternalData_1[[#This Row],[Item_key]],GDList,Table_ExternalData_1[[#Headers],[3]])</f>
        <v>0</v>
      </c>
      <c r="I473" s="7">
        <f>SUMIFS(GQList,GIList,Table_ExternalData_1[[#This Row],[Item_key]],GDList,Table_ExternalData_1[[#Headers],[4]])</f>
        <v>0</v>
      </c>
      <c r="J473" s="7">
        <f>SUMIFS(GQList,GIList,Table_ExternalData_1[[#This Row],[Item_key]],GDList,Table_ExternalData_1[[#Headers],[5]])</f>
        <v>0</v>
      </c>
      <c r="K473" s="7">
        <f>SUMIFS(GQList,GIList,Table_ExternalData_1[[#This Row],[Item_key]],GDList,Table_ExternalData_1[[#Headers],[6]])</f>
        <v>0</v>
      </c>
      <c r="L473" s="7">
        <f>SUMIFS(GQList,GIList,Table_ExternalData_1[[#This Row],[Item_key]],GDList,Table_ExternalData_1[[#Headers],[7]])</f>
        <v>0</v>
      </c>
      <c r="M473" s="7">
        <f>SUMIFS(GQList,GIList,Table_ExternalData_1[[#This Row],[Item_key]],GDList,Table_ExternalData_1[[#Headers],[8]])</f>
        <v>0</v>
      </c>
      <c r="N473" s="7">
        <f>SUMIFS(GQList,GIList,Table_ExternalData_1[[#This Row],[Item_key]],GDList,Table_ExternalData_1[[#Headers],[9]])</f>
        <v>0</v>
      </c>
      <c r="O473" s="7">
        <f>SUMIFS(GQList,GIList,Table_ExternalData_1[[#This Row],[Item_key]],GDList,Table_ExternalData_1[[#Headers],[10]])</f>
        <v>0</v>
      </c>
      <c r="P473" s="7">
        <f>SUMIFS(GQList,GIList,Table_ExternalData_1[[#This Row],[Item_key]],GDList,Table_ExternalData_1[[#Headers],[11]])</f>
        <v>1000</v>
      </c>
      <c r="Q473" s="7">
        <f>SUMIFS(GQList,GIList,Table_ExternalData_1[[#This Row],[Item_key]],GDList,Table_ExternalData_1[[#Headers],[12]])</f>
        <v>0</v>
      </c>
      <c r="R473" s="7">
        <f>SUMIFS(GQList,GIList,Table_ExternalData_1[[#This Row],[Item_key]],GDList,Table_ExternalData_1[[#Headers],[13]])</f>
        <v>0</v>
      </c>
      <c r="S473" s="7">
        <f>SUMIFS(GQList,GIList,Table_ExternalData_1[[#This Row],[Item_key]],GDList,Table_ExternalData_1[[#Headers],[14]])</f>
        <v>0</v>
      </c>
      <c r="T473" s="7">
        <f>SUMIFS(GQList,GIList,Table_ExternalData_1[[#This Row],[Item_key]],GDList,Table_ExternalData_1[[#Headers],[15]])</f>
        <v>0</v>
      </c>
      <c r="U473" s="7">
        <f>SUMIFS(GQList,GIList,Table_ExternalData_1[[#This Row],[Item_key]],GDList,Table_ExternalData_1[[#Headers],[16]])</f>
        <v>0</v>
      </c>
      <c r="V473" s="7">
        <f>SUMIFS(GQList,GIList,Table_ExternalData_1[[#This Row],[Item_key]],GDList,Table_ExternalData_1[[#Headers],[17]])</f>
        <v>0</v>
      </c>
      <c r="W473" s="7">
        <f>SUMIFS(GQList,GIList,Table_ExternalData_1[[#This Row],[Item_key]],GDList,Table_ExternalData_1[[#Headers],[18]])</f>
        <v>0</v>
      </c>
      <c r="X473" s="7">
        <f>SUMIFS(GQList,GIList,Table_ExternalData_1[[#This Row],[Item_key]],GDList,Table_ExternalData_1[[#Headers],[19]])</f>
        <v>0</v>
      </c>
      <c r="Y473" s="7">
        <f>SUMIFS(GQList,GIList,Table_ExternalData_1[[#This Row],[Item_key]],GDList,Table_ExternalData_1[[#Headers],[20]])</f>
        <v>0</v>
      </c>
      <c r="Z473" s="7">
        <f>SUMIFS(GQList,GIList,Table_ExternalData_1[[#This Row],[Item_key]],GDList,Table_ExternalData_1[[#Headers],[21]])</f>
        <v>0</v>
      </c>
      <c r="AA473" s="7">
        <f>SUMIFS(GQList,GIList,Table_ExternalData_1[[#This Row],[Item_key]],GDList,Table_ExternalData_1[[#Headers],[22]])</f>
        <v>0</v>
      </c>
      <c r="AB473" s="7">
        <f>SUMIFS(GQList,GIList,Table_ExternalData_1[[#This Row],[Item_key]],GDList,Table_ExternalData_1[[#Headers],[23]])</f>
        <v>0</v>
      </c>
      <c r="AC473" s="7">
        <f>SUMIFS(GQList,GIList,Table_ExternalData_1[[#This Row],[Item_key]],GDList,Table_ExternalData_1[[#Headers],[24]])</f>
        <v>0</v>
      </c>
      <c r="AD473" s="7">
        <f>SUMIFS(GQList,GIList,Table_ExternalData_1[[#This Row],[Item_key]],GDList,Table_ExternalData_1[[#Headers],[25]])</f>
        <v>0</v>
      </c>
      <c r="AE473" s="7">
        <f>SUMIFS(GQList,GIList,Table_ExternalData_1[[#This Row],[Item_key]],GDList,Table_ExternalData_1[[#Headers],[26]])</f>
        <v>0</v>
      </c>
      <c r="AF473" s="7">
        <f>SUMIFS(GQList,GIList,Table_ExternalData_1[[#This Row],[Item_key]],GDList,Table_ExternalData_1[[#Headers],[27]])</f>
        <v>0</v>
      </c>
      <c r="AG473" s="7">
        <f>SUMIFS(GQList,GIList,Table_ExternalData_1[[#This Row],[Item_key]],GDList,Table_ExternalData_1[[#Headers],[28]])</f>
        <v>0</v>
      </c>
      <c r="AH473" s="7">
        <f>SUMIFS(GQList,GIList,Table_ExternalData_1[[#This Row],[Item_key]],GDList,Table_ExternalData_1[[#Headers],[29]])</f>
        <v>0</v>
      </c>
      <c r="AI473" s="7">
        <f>SUMIFS(GQList,GIList,Table_ExternalData_1[[#This Row],[Item_key]],GDList,Table_ExternalData_1[[#Headers],[30]])</f>
        <v>0</v>
      </c>
      <c r="AJ473" s="7">
        <f>SUMIFS(GQList,GIList,Table_ExternalData_1[[#This Row],[Item_key]],GDList,Table_ExternalData_1[[#Headers],[31]])</f>
        <v>0</v>
      </c>
      <c r="AK473" s="7">
        <f>SUM(Table_ExternalData_1[[#This Row],[1]:[31]])</f>
        <v>1000</v>
      </c>
    </row>
    <row r="474" spans="1:37" hidden="1">
      <c r="A474" s="3" t="s">
        <v>1305</v>
      </c>
      <c r="B474" s="3" t="s">
        <v>503</v>
      </c>
      <c r="C474" s="3" t="s">
        <v>1311</v>
      </c>
      <c r="D474" s="3" t="s">
        <v>1312</v>
      </c>
      <c r="E474" s="6" t="s">
        <v>1662</v>
      </c>
      <c r="F474" s="7">
        <f>SUMIFS(GQList,GIList,Table_ExternalData_1[[#This Row],[Item_key]],GDList,Table_ExternalData_1[[#Headers],[1]])</f>
        <v>0</v>
      </c>
      <c r="G474" s="7">
        <f>SUMIFS(GQList,GIList,Table_ExternalData_1[[#This Row],[Item_key]],GDList,Table_ExternalData_1[[#Headers],[2]])</f>
        <v>0</v>
      </c>
      <c r="H474" s="7">
        <f>SUMIFS(GQList,GIList,Table_ExternalData_1[[#This Row],[Item_key]],GDList,Table_ExternalData_1[[#Headers],[3]])</f>
        <v>0</v>
      </c>
      <c r="I474" s="7">
        <f>SUMIFS(GQList,GIList,Table_ExternalData_1[[#This Row],[Item_key]],GDList,Table_ExternalData_1[[#Headers],[4]])</f>
        <v>0</v>
      </c>
      <c r="J474" s="7">
        <f>SUMIFS(GQList,GIList,Table_ExternalData_1[[#This Row],[Item_key]],GDList,Table_ExternalData_1[[#Headers],[5]])</f>
        <v>0</v>
      </c>
      <c r="K474" s="7">
        <f>SUMIFS(GQList,GIList,Table_ExternalData_1[[#This Row],[Item_key]],GDList,Table_ExternalData_1[[#Headers],[6]])</f>
        <v>0</v>
      </c>
      <c r="L474" s="7">
        <f>SUMIFS(GQList,GIList,Table_ExternalData_1[[#This Row],[Item_key]],GDList,Table_ExternalData_1[[#Headers],[7]])</f>
        <v>0</v>
      </c>
      <c r="M474" s="7">
        <f>SUMIFS(GQList,GIList,Table_ExternalData_1[[#This Row],[Item_key]],GDList,Table_ExternalData_1[[#Headers],[8]])</f>
        <v>0</v>
      </c>
      <c r="N474" s="7">
        <f>SUMIFS(GQList,GIList,Table_ExternalData_1[[#This Row],[Item_key]],GDList,Table_ExternalData_1[[#Headers],[9]])</f>
        <v>0</v>
      </c>
      <c r="O474" s="7">
        <f>SUMIFS(GQList,GIList,Table_ExternalData_1[[#This Row],[Item_key]],GDList,Table_ExternalData_1[[#Headers],[10]])</f>
        <v>0</v>
      </c>
      <c r="P474" s="7">
        <f>SUMIFS(GQList,GIList,Table_ExternalData_1[[#This Row],[Item_key]],GDList,Table_ExternalData_1[[#Headers],[11]])</f>
        <v>0</v>
      </c>
      <c r="Q474" s="7">
        <f>SUMIFS(GQList,GIList,Table_ExternalData_1[[#This Row],[Item_key]],GDList,Table_ExternalData_1[[#Headers],[12]])</f>
        <v>0</v>
      </c>
      <c r="R474" s="7">
        <f>SUMIFS(GQList,GIList,Table_ExternalData_1[[#This Row],[Item_key]],GDList,Table_ExternalData_1[[#Headers],[13]])</f>
        <v>0</v>
      </c>
      <c r="S474" s="7">
        <f>SUMIFS(GQList,GIList,Table_ExternalData_1[[#This Row],[Item_key]],GDList,Table_ExternalData_1[[#Headers],[14]])</f>
        <v>0</v>
      </c>
      <c r="T474" s="7">
        <f>SUMIFS(GQList,GIList,Table_ExternalData_1[[#This Row],[Item_key]],GDList,Table_ExternalData_1[[#Headers],[15]])</f>
        <v>0</v>
      </c>
      <c r="U474" s="7">
        <f>SUMIFS(GQList,GIList,Table_ExternalData_1[[#This Row],[Item_key]],GDList,Table_ExternalData_1[[#Headers],[16]])</f>
        <v>0</v>
      </c>
      <c r="V474" s="7">
        <f>SUMIFS(GQList,GIList,Table_ExternalData_1[[#This Row],[Item_key]],GDList,Table_ExternalData_1[[#Headers],[17]])</f>
        <v>0</v>
      </c>
      <c r="W474" s="7">
        <f>SUMIFS(GQList,GIList,Table_ExternalData_1[[#This Row],[Item_key]],GDList,Table_ExternalData_1[[#Headers],[18]])</f>
        <v>0</v>
      </c>
      <c r="X474" s="7">
        <f>SUMIFS(GQList,GIList,Table_ExternalData_1[[#This Row],[Item_key]],GDList,Table_ExternalData_1[[#Headers],[19]])</f>
        <v>0</v>
      </c>
      <c r="Y474" s="7">
        <f>SUMIFS(GQList,GIList,Table_ExternalData_1[[#This Row],[Item_key]],GDList,Table_ExternalData_1[[#Headers],[20]])</f>
        <v>0</v>
      </c>
      <c r="Z474" s="7">
        <f>SUMIFS(GQList,GIList,Table_ExternalData_1[[#This Row],[Item_key]],GDList,Table_ExternalData_1[[#Headers],[21]])</f>
        <v>0</v>
      </c>
      <c r="AA474" s="7">
        <f>SUMIFS(GQList,GIList,Table_ExternalData_1[[#This Row],[Item_key]],GDList,Table_ExternalData_1[[#Headers],[22]])</f>
        <v>0</v>
      </c>
      <c r="AB474" s="7">
        <f>SUMIFS(GQList,GIList,Table_ExternalData_1[[#This Row],[Item_key]],GDList,Table_ExternalData_1[[#Headers],[23]])</f>
        <v>0</v>
      </c>
      <c r="AC474" s="7">
        <f>SUMIFS(GQList,GIList,Table_ExternalData_1[[#This Row],[Item_key]],GDList,Table_ExternalData_1[[#Headers],[24]])</f>
        <v>500</v>
      </c>
      <c r="AD474" s="7">
        <f>SUMIFS(GQList,GIList,Table_ExternalData_1[[#This Row],[Item_key]],GDList,Table_ExternalData_1[[#Headers],[25]])</f>
        <v>0</v>
      </c>
      <c r="AE474" s="7">
        <f>SUMIFS(GQList,GIList,Table_ExternalData_1[[#This Row],[Item_key]],GDList,Table_ExternalData_1[[#Headers],[26]])</f>
        <v>0</v>
      </c>
      <c r="AF474" s="7">
        <f>SUMIFS(GQList,GIList,Table_ExternalData_1[[#This Row],[Item_key]],GDList,Table_ExternalData_1[[#Headers],[27]])</f>
        <v>0</v>
      </c>
      <c r="AG474" s="7">
        <f>SUMIFS(GQList,GIList,Table_ExternalData_1[[#This Row],[Item_key]],GDList,Table_ExternalData_1[[#Headers],[28]])</f>
        <v>0</v>
      </c>
      <c r="AH474" s="7">
        <f>SUMIFS(GQList,GIList,Table_ExternalData_1[[#This Row],[Item_key]],GDList,Table_ExternalData_1[[#Headers],[29]])</f>
        <v>0</v>
      </c>
      <c r="AI474" s="7">
        <f>SUMIFS(GQList,GIList,Table_ExternalData_1[[#This Row],[Item_key]],GDList,Table_ExternalData_1[[#Headers],[30]])</f>
        <v>0</v>
      </c>
      <c r="AJ474" s="7">
        <f>SUMIFS(GQList,GIList,Table_ExternalData_1[[#This Row],[Item_key]],GDList,Table_ExternalData_1[[#Headers],[31]])</f>
        <v>0</v>
      </c>
      <c r="AK474" s="7">
        <f>SUM(Table_ExternalData_1[[#This Row],[1]:[31]])</f>
        <v>500</v>
      </c>
    </row>
    <row r="475" spans="1:37" hidden="1">
      <c r="A475" s="3" t="s">
        <v>1305</v>
      </c>
      <c r="B475" s="3" t="s">
        <v>504</v>
      </c>
      <c r="C475" s="3" t="s">
        <v>1313</v>
      </c>
      <c r="D475" s="3" t="s">
        <v>1314</v>
      </c>
      <c r="E475" s="6" t="s">
        <v>1662</v>
      </c>
      <c r="F475" s="7">
        <f>SUMIFS(GQList,GIList,Table_ExternalData_1[[#This Row],[Item_key]],GDList,Table_ExternalData_1[[#Headers],[1]])</f>
        <v>0</v>
      </c>
      <c r="G475" s="7">
        <f>SUMIFS(GQList,GIList,Table_ExternalData_1[[#This Row],[Item_key]],GDList,Table_ExternalData_1[[#Headers],[2]])</f>
        <v>0</v>
      </c>
      <c r="H475" s="7">
        <f>SUMIFS(GQList,GIList,Table_ExternalData_1[[#This Row],[Item_key]],GDList,Table_ExternalData_1[[#Headers],[3]])</f>
        <v>0</v>
      </c>
      <c r="I475" s="7">
        <f>SUMIFS(GQList,GIList,Table_ExternalData_1[[#This Row],[Item_key]],GDList,Table_ExternalData_1[[#Headers],[4]])</f>
        <v>0</v>
      </c>
      <c r="J475" s="7">
        <f>SUMIFS(GQList,GIList,Table_ExternalData_1[[#This Row],[Item_key]],GDList,Table_ExternalData_1[[#Headers],[5]])</f>
        <v>0</v>
      </c>
      <c r="K475" s="7">
        <f>SUMIFS(GQList,GIList,Table_ExternalData_1[[#This Row],[Item_key]],GDList,Table_ExternalData_1[[#Headers],[6]])</f>
        <v>0</v>
      </c>
      <c r="L475" s="7">
        <f>SUMIFS(GQList,GIList,Table_ExternalData_1[[#This Row],[Item_key]],GDList,Table_ExternalData_1[[#Headers],[7]])</f>
        <v>0</v>
      </c>
      <c r="M475" s="7">
        <f>SUMIFS(GQList,GIList,Table_ExternalData_1[[#This Row],[Item_key]],GDList,Table_ExternalData_1[[#Headers],[8]])</f>
        <v>0</v>
      </c>
      <c r="N475" s="7">
        <f>SUMIFS(GQList,GIList,Table_ExternalData_1[[#This Row],[Item_key]],GDList,Table_ExternalData_1[[#Headers],[9]])</f>
        <v>0</v>
      </c>
      <c r="O475" s="7">
        <f>SUMIFS(GQList,GIList,Table_ExternalData_1[[#This Row],[Item_key]],GDList,Table_ExternalData_1[[#Headers],[10]])</f>
        <v>0</v>
      </c>
      <c r="P475" s="7">
        <f>SUMIFS(GQList,GIList,Table_ExternalData_1[[#This Row],[Item_key]],GDList,Table_ExternalData_1[[#Headers],[11]])</f>
        <v>0</v>
      </c>
      <c r="Q475" s="7">
        <f>SUMIFS(GQList,GIList,Table_ExternalData_1[[#This Row],[Item_key]],GDList,Table_ExternalData_1[[#Headers],[12]])</f>
        <v>0</v>
      </c>
      <c r="R475" s="7">
        <f>SUMIFS(GQList,GIList,Table_ExternalData_1[[#This Row],[Item_key]],GDList,Table_ExternalData_1[[#Headers],[13]])</f>
        <v>0</v>
      </c>
      <c r="S475" s="7">
        <f>SUMIFS(GQList,GIList,Table_ExternalData_1[[#This Row],[Item_key]],GDList,Table_ExternalData_1[[#Headers],[14]])</f>
        <v>0</v>
      </c>
      <c r="T475" s="7">
        <f>SUMIFS(GQList,GIList,Table_ExternalData_1[[#This Row],[Item_key]],GDList,Table_ExternalData_1[[#Headers],[15]])</f>
        <v>0</v>
      </c>
      <c r="U475" s="7">
        <f>SUMIFS(GQList,GIList,Table_ExternalData_1[[#This Row],[Item_key]],GDList,Table_ExternalData_1[[#Headers],[16]])</f>
        <v>0</v>
      </c>
      <c r="V475" s="7">
        <f>SUMIFS(GQList,GIList,Table_ExternalData_1[[#This Row],[Item_key]],GDList,Table_ExternalData_1[[#Headers],[17]])</f>
        <v>0</v>
      </c>
      <c r="W475" s="7">
        <f>SUMIFS(GQList,GIList,Table_ExternalData_1[[#This Row],[Item_key]],GDList,Table_ExternalData_1[[#Headers],[18]])</f>
        <v>0</v>
      </c>
      <c r="X475" s="7">
        <f>SUMIFS(GQList,GIList,Table_ExternalData_1[[#This Row],[Item_key]],GDList,Table_ExternalData_1[[#Headers],[19]])</f>
        <v>0</v>
      </c>
      <c r="Y475" s="7">
        <f>SUMIFS(GQList,GIList,Table_ExternalData_1[[#This Row],[Item_key]],GDList,Table_ExternalData_1[[#Headers],[20]])</f>
        <v>0</v>
      </c>
      <c r="Z475" s="7">
        <f>SUMIFS(GQList,GIList,Table_ExternalData_1[[#This Row],[Item_key]],GDList,Table_ExternalData_1[[#Headers],[21]])</f>
        <v>0</v>
      </c>
      <c r="AA475" s="7">
        <f>SUMIFS(GQList,GIList,Table_ExternalData_1[[#This Row],[Item_key]],GDList,Table_ExternalData_1[[#Headers],[22]])</f>
        <v>0</v>
      </c>
      <c r="AB475" s="7">
        <f>SUMIFS(GQList,GIList,Table_ExternalData_1[[#This Row],[Item_key]],GDList,Table_ExternalData_1[[#Headers],[23]])</f>
        <v>0</v>
      </c>
      <c r="AC475" s="7">
        <f>SUMIFS(GQList,GIList,Table_ExternalData_1[[#This Row],[Item_key]],GDList,Table_ExternalData_1[[#Headers],[24]])</f>
        <v>500</v>
      </c>
      <c r="AD475" s="7">
        <f>SUMIFS(GQList,GIList,Table_ExternalData_1[[#This Row],[Item_key]],GDList,Table_ExternalData_1[[#Headers],[25]])</f>
        <v>0</v>
      </c>
      <c r="AE475" s="7">
        <f>SUMIFS(GQList,GIList,Table_ExternalData_1[[#This Row],[Item_key]],GDList,Table_ExternalData_1[[#Headers],[26]])</f>
        <v>0</v>
      </c>
      <c r="AF475" s="7">
        <f>SUMIFS(GQList,GIList,Table_ExternalData_1[[#This Row],[Item_key]],GDList,Table_ExternalData_1[[#Headers],[27]])</f>
        <v>0</v>
      </c>
      <c r="AG475" s="7">
        <f>SUMIFS(GQList,GIList,Table_ExternalData_1[[#This Row],[Item_key]],GDList,Table_ExternalData_1[[#Headers],[28]])</f>
        <v>0</v>
      </c>
      <c r="AH475" s="7">
        <f>SUMIFS(GQList,GIList,Table_ExternalData_1[[#This Row],[Item_key]],GDList,Table_ExternalData_1[[#Headers],[29]])</f>
        <v>0</v>
      </c>
      <c r="AI475" s="7">
        <f>SUMIFS(GQList,GIList,Table_ExternalData_1[[#This Row],[Item_key]],GDList,Table_ExternalData_1[[#Headers],[30]])</f>
        <v>0</v>
      </c>
      <c r="AJ475" s="7">
        <f>SUMIFS(GQList,GIList,Table_ExternalData_1[[#This Row],[Item_key]],GDList,Table_ExternalData_1[[#Headers],[31]])</f>
        <v>0</v>
      </c>
      <c r="AK475" s="7">
        <f>SUM(Table_ExternalData_1[[#This Row],[1]:[31]])</f>
        <v>500</v>
      </c>
    </row>
    <row r="476" spans="1:37" hidden="1">
      <c r="A476" s="3" t="s">
        <v>1315</v>
      </c>
      <c r="B476" s="3" t="s">
        <v>406</v>
      </c>
      <c r="C476" s="3" t="s">
        <v>1316</v>
      </c>
      <c r="D476" s="3" t="s">
        <v>1317</v>
      </c>
      <c r="E476" s="6" t="s">
        <v>1662</v>
      </c>
      <c r="F476" s="7">
        <f>SUMIFS(GQList,GIList,Table_ExternalData_1[[#This Row],[Item_key]],GDList,Table_ExternalData_1[[#Headers],[1]])</f>
        <v>0</v>
      </c>
      <c r="G476" s="7">
        <f>SUMIFS(GQList,GIList,Table_ExternalData_1[[#This Row],[Item_key]],GDList,Table_ExternalData_1[[#Headers],[2]])</f>
        <v>0</v>
      </c>
      <c r="H476" s="7">
        <f>SUMIFS(GQList,GIList,Table_ExternalData_1[[#This Row],[Item_key]],GDList,Table_ExternalData_1[[#Headers],[3]])</f>
        <v>0</v>
      </c>
      <c r="I476" s="7">
        <f>SUMIFS(GQList,GIList,Table_ExternalData_1[[#This Row],[Item_key]],GDList,Table_ExternalData_1[[#Headers],[4]])</f>
        <v>0</v>
      </c>
      <c r="J476" s="7">
        <f>SUMIFS(GQList,GIList,Table_ExternalData_1[[#This Row],[Item_key]],GDList,Table_ExternalData_1[[#Headers],[5]])</f>
        <v>0</v>
      </c>
      <c r="K476" s="7">
        <f>SUMIFS(GQList,GIList,Table_ExternalData_1[[#This Row],[Item_key]],GDList,Table_ExternalData_1[[#Headers],[6]])</f>
        <v>0</v>
      </c>
      <c r="L476" s="7">
        <f>SUMIFS(GQList,GIList,Table_ExternalData_1[[#This Row],[Item_key]],GDList,Table_ExternalData_1[[#Headers],[7]])</f>
        <v>0</v>
      </c>
      <c r="M476" s="7">
        <f>SUMIFS(GQList,GIList,Table_ExternalData_1[[#This Row],[Item_key]],GDList,Table_ExternalData_1[[#Headers],[8]])</f>
        <v>0</v>
      </c>
      <c r="N476" s="7">
        <f>SUMIFS(GQList,GIList,Table_ExternalData_1[[#This Row],[Item_key]],GDList,Table_ExternalData_1[[#Headers],[9]])</f>
        <v>0</v>
      </c>
      <c r="O476" s="7">
        <f>SUMIFS(GQList,GIList,Table_ExternalData_1[[#This Row],[Item_key]],GDList,Table_ExternalData_1[[#Headers],[10]])</f>
        <v>0</v>
      </c>
      <c r="P476" s="7">
        <f>SUMIFS(GQList,GIList,Table_ExternalData_1[[#This Row],[Item_key]],GDList,Table_ExternalData_1[[#Headers],[11]])</f>
        <v>0</v>
      </c>
      <c r="Q476" s="7">
        <f>SUMIFS(GQList,GIList,Table_ExternalData_1[[#This Row],[Item_key]],GDList,Table_ExternalData_1[[#Headers],[12]])</f>
        <v>0</v>
      </c>
      <c r="R476" s="7">
        <f>SUMIFS(GQList,GIList,Table_ExternalData_1[[#This Row],[Item_key]],GDList,Table_ExternalData_1[[#Headers],[13]])</f>
        <v>0</v>
      </c>
      <c r="S476" s="7">
        <f>SUMIFS(GQList,GIList,Table_ExternalData_1[[#This Row],[Item_key]],GDList,Table_ExternalData_1[[#Headers],[14]])</f>
        <v>0</v>
      </c>
      <c r="T476" s="7">
        <f>SUMIFS(GQList,GIList,Table_ExternalData_1[[#This Row],[Item_key]],GDList,Table_ExternalData_1[[#Headers],[15]])</f>
        <v>0</v>
      </c>
      <c r="U476" s="7">
        <f>SUMIFS(GQList,GIList,Table_ExternalData_1[[#This Row],[Item_key]],GDList,Table_ExternalData_1[[#Headers],[16]])</f>
        <v>0</v>
      </c>
      <c r="V476" s="7">
        <f>SUMIFS(GQList,GIList,Table_ExternalData_1[[#This Row],[Item_key]],GDList,Table_ExternalData_1[[#Headers],[17]])</f>
        <v>4000</v>
      </c>
      <c r="W476" s="7">
        <f>SUMIFS(GQList,GIList,Table_ExternalData_1[[#This Row],[Item_key]],GDList,Table_ExternalData_1[[#Headers],[18]])</f>
        <v>0</v>
      </c>
      <c r="X476" s="7">
        <f>SUMIFS(GQList,GIList,Table_ExternalData_1[[#This Row],[Item_key]],GDList,Table_ExternalData_1[[#Headers],[19]])</f>
        <v>0</v>
      </c>
      <c r="Y476" s="7">
        <f>SUMIFS(GQList,GIList,Table_ExternalData_1[[#This Row],[Item_key]],GDList,Table_ExternalData_1[[#Headers],[20]])</f>
        <v>0</v>
      </c>
      <c r="Z476" s="7">
        <f>SUMIFS(GQList,GIList,Table_ExternalData_1[[#This Row],[Item_key]],GDList,Table_ExternalData_1[[#Headers],[21]])</f>
        <v>0</v>
      </c>
      <c r="AA476" s="7">
        <f>SUMIFS(GQList,GIList,Table_ExternalData_1[[#This Row],[Item_key]],GDList,Table_ExternalData_1[[#Headers],[22]])</f>
        <v>0</v>
      </c>
      <c r="AB476" s="7">
        <f>SUMIFS(GQList,GIList,Table_ExternalData_1[[#This Row],[Item_key]],GDList,Table_ExternalData_1[[#Headers],[23]])</f>
        <v>0</v>
      </c>
      <c r="AC476" s="7">
        <f>SUMIFS(GQList,GIList,Table_ExternalData_1[[#This Row],[Item_key]],GDList,Table_ExternalData_1[[#Headers],[24]])</f>
        <v>0</v>
      </c>
      <c r="AD476" s="7">
        <f>SUMIFS(GQList,GIList,Table_ExternalData_1[[#This Row],[Item_key]],GDList,Table_ExternalData_1[[#Headers],[25]])</f>
        <v>0</v>
      </c>
      <c r="AE476" s="7">
        <f>SUMIFS(GQList,GIList,Table_ExternalData_1[[#This Row],[Item_key]],GDList,Table_ExternalData_1[[#Headers],[26]])</f>
        <v>0</v>
      </c>
      <c r="AF476" s="7">
        <f>SUMIFS(GQList,GIList,Table_ExternalData_1[[#This Row],[Item_key]],GDList,Table_ExternalData_1[[#Headers],[27]])</f>
        <v>0</v>
      </c>
      <c r="AG476" s="7">
        <f>SUMIFS(GQList,GIList,Table_ExternalData_1[[#This Row],[Item_key]],GDList,Table_ExternalData_1[[#Headers],[28]])</f>
        <v>0</v>
      </c>
      <c r="AH476" s="7">
        <f>SUMIFS(GQList,GIList,Table_ExternalData_1[[#This Row],[Item_key]],GDList,Table_ExternalData_1[[#Headers],[29]])</f>
        <v>0</v>
      </c>
      <c r="AI476" s="7">
        <f>SUMIFS(GQList,GIList,Table_ExternalData_1[[#This Row],[Item_key]],GDList,Table_ExternalData_1[[#Headers],[30]])</f>
        <v>0</v>
      </c>
      <c r="AJ476" s="7">
        <f>SUMIFS(GQList,GIList,Table_ExternalData_1[[#This Row],[Item_key]],GDList,Table_ExternalData_1[[#Headers],[31]])</f>
        <v>0</v>
      </c>
      <c r="AK476" s="7">
        <f>SUM(Table_ExternalData_1[[#This Row],[1]:[31]])</f>
        <v>4000</v>
      </c>
    </row>
    <row r="477" spans="1:37" hidden="1">
      <c r="A477" s="3" t="s">
        <v>1318</v>
      </c>
      <c r="B477" s="3" t="s">
        <v>585</v>
      </c>
      <c r="C477" s="3" t="s">
        <v>1319</v>
      </c>
      <c r="D477" s="3" t="s">
        <v>1320</v>
      </c>
      <c r="E477" s="6" t="s">
        <v>1662</v>
      </c>
      <c r="F477" s="7">
        <f>SUMIFS(GQList,GIList,Table_ExternalData_1[[#This Row],[Item_key]],GDList,Table_ExternalData_1[[#Headers],[1]])</f>
        <v>0</v>
      </c>
      <c r="G477" s="7">
        <f>SUMIFS(GQList,GIList,Table_ExternalData_1[[#This Row],[Item_key]],GDList,Table_ExternalData_1[[#Headers],[2]])</f>
        <v>0</v>
      </c>
      <c r="H477" s="7">
        <f>SUMIFS(GQList,GIList,Table_ExternalData_1[[#This Row],[Item_key]],GDList,Table_ExternalData_1[[#Headers],[3]])</f>
        <v>0</v>
      </c>
      <c r="I477" s="7">
        <f>SUMIFS(GQList,GIList,Table_ExternalData_1[[#This Row],[Item_key]],GDList,Table_ExternalData_1[[#Headers],[4]])</f>
        <v>0</v>
      </c>
      <c r="J477" s="7">
        <f>SUMIFS(GQList,GIList,Table_ExternalData_1[[#This Row],[Item_key]],GDList,Table_ExternalData_1[[#Headers],[5]])</f>
        <v>0</v>
      </c>
      <c r="K477" s="7">
        <f>SUMIFS(GQList,GIList,Table_ExternalData_1[[#This Row],[Item_key]],GDList,Table_ExternalData_1[[#Headers],[6]])</f>
        <v>0</v>
      </c>
      <c r="L477" s="7">
        <f>SUMIFS(GQList,GIList,Table_ExternalData_1[[#This Row],[Item_key]],GDList,Table_ExternalData_1[[#Headers],[7]])</f>
        <v>0</v>
      </c>
      <c r="M477" s="7">
        <f>SUMIFS(GQList,GIList,Table_ExternalData_1[[#This Row],[Item_key]],GDList,Table_ExternalData_1[[#Headers],[8]])</f>
        <v>0</v>
      </c>
      <c r="N477" s="7">
        <f>SUMIFS(GQList,GIList,Table_ExternalData_1[[#This Row],[Item_key]],GDList,Table_ExternalData_1[[#Headers],[9]])</f>
        <v>0</v>
      </c>
      <c r="O477" s="7">
        <f>SUMIFS(GQList,GIList,Table_ExternalData_1[[#This Row],[Item_key]],GDList,Table_ExternalData_1[[#Headers],[10]])</f>
        <v>0</v>
      </c>
      <c r="P477" s="7">
        <f>SUMIFS(GQList,GIList,Table_ExternalData_1[[#This Row],[Item_key]],GDList,Table_ExternalData_1[[#Headers],[11]])</f>
        <v>0</v>
      </c>
      <c r="Q477" s="7">
        <f>SUMIFS(GQList,GIList,Table_ExternalData_1[[#This Row],[Item_key]],GDList,Table_ExternalData_1[[#Headers],[12]])</f>
        <v>0</v>
      </c>
      <c r="R477" s="7">
        <f>SUMIFS(GQList,GIList,Table_ExternalData_1[[#This Row],[Item_key]],GDList,Table_ExternalData_1[[#Headers],[13]])</f>
        <v>0</v>
      </c>
      <c r="S477" s="7">
        <f>SUMIFS(GQList,GIList,Table_ExternalData_1[[#This Row],[Item_key]],GDList,Table_ExternalData_1[[#Headers],[14]])</f>
        <v>0</v>
      </c>
      <c r="T477" s="7">
        <f>SUMIFS(GQList,GIList,Table_ExternalData_1[[#This Row],[Item_key]],GDList,Table_ExternalData_1[[#Headers],[15]])</f>
        <v>0</v>
      </c>
      <c r="U477" s="7">
        <f>SUMIFS(GQList,GIList,Table_ExternalData_1[[#This Row],[Item_key]],GDList,Table_ExternalData_1[[#Headers],[16]])</f>
        <v>0</v>
      </c>
      <c r="V477" s="7">
        <f>SUMIFS(GQList,GIList,Table_ExternalData_1[[#This Row],[Item_key]],GDList,Table_ExternalData_1[[#Headers],[17]])</f>
        <v>0</v>
      </c>
      <c r="W477" s="7">
        <f>SUMIFS(GQList,GIList,Table_ExternalData_1[[#This Row],[Item_key]],GDList,Table_ExternalData_1[[#Headers],[18]])</f>
        <v>0</v>
      </c>
      <c r="X477" s="7">
        <f>SUMIFS(GQList,GIList,Table_ExternalData_1[[#This Row],[Item_key]],GDList,Table_ExternalData_1[[#Headers],[19]])</f>
        <v>0</v>
      </c>
      <c r="Y477" s="7">
        <f>SUMIFS(GQList,GIList,Table_ExternalData_1[[#This Row],[Item_key]],GDList,Table_ExternalData_1[[#Headers],[20]])</f>
        <v>0</v>
      </c>
      <c r="Z477" s="7">
        <f>SUMIFS(GQList,GIList,Table_ExternalData_1[[#This Row],[Item_key]],GDList,Table_ExternalData_1[[#Headers],[21]])</f>
        <v>0</v>
      </c>
      <c r="AA477" s="7">
        <f>SUMIFS(GQList,GIList,Table_ExternalData_1[[#This Row],[Item_key]],GDList,Table_ExternalData_1[[#Headers],[22]])</f>
        <v>0</v>
      </c>
      <c r="AB477" s="7">
        <f>SUMIFS(GQList,GIList,Table_ExternalData_1[[#This Row],[Item_key]],GDList,Table_ExternalData_1[[#Headers],[23]])</f>
        <v>0</v>
      </c>
      <c r="AC477" s="7">
        <f>SUMIFS(GQList,GIList,Table_ExternalData_1[[#This Row],[Item_key]],GDList,Table_ExternalData_1[[#Headers],[24]])</f>
        <v>0</v>
      </c>
      <c r="AD477" s="7">
        <f>SUMIFS(GQList,GIList,Table_ExternalData_1[[#This Row],[Item_key]],GDList,Table_ExternalData_1[[#Headers],[25]])</f>
        <v>0</v>
      </c>
      <c r="AE477" s="7">
        <f>SUMIFS(GQList,GIList,Table_ExternalData_1[[#This Row],[Item_key]],GDList,Table_ExternalData_1[[#Headers],[26]])</f>
        <v>0</v>
      </c>
      <c r="AF477" s="7">
        <f>SUMIFS(GQList,GIList,Table_ExternalData_1[[#This Row],[Item_key]],GDList,Table_ExternalData_1[[#Headers],[27]])</f>
        <v>0</v>
      </c>
      <c r="AG477" s="7">
        <f>SUMIFS(GQList,GIList,Table_ExternalData_1[[#This Row],[Item_key]],GDList,Table_ExternalData_1[[#Headers],[28]])</f>
        <v>0</v>
      </c>
      <c r="AH477" s="7">
        <f>SUMIFS(GQList,GIList,Table_ExternalData_1[[#This Row],[Item_key]],GDList,Table_ExternalData_1[[#Headers],[29]])</f>
        <v>0</v>
      </c>
      <c r="AI477" s="7">
        <f>SUMIFS(GQList,GIList,Table_ExternalData_1[[#This Row],[Item_key]],GDList,Table_ExternalData_1[[#Headers],[30]])</f>
        <v>0</v>
      </c>
      <c r="AJ477" s="7">
        <f>SUMIFS(GQList,GIList,Table_ExternalData_1[[#This Row],[Item_key]],GDList,Table_ExternalData_1[[#Headers],[31]])</f>
        <v>600</v>
      </c>
      <c r="AK477" s="7">
        <f>SUM(Table_ExternalData_1[[#This Row],[1]:[31]])</f>
        <v>600</v>
      </c>
    </row>
    <row r="478" spans="1:37" hidden="1">
      <c r="A478" s="3" t="s">
        <v>1318</v>
      </c>
      <c r="B478" s="3" t="s">
        <v>48</v>
      </c>
      <c r="C478" s="3" t="s">
        <v>1321</v>
      </c>
      <c r="D478" s="3" t="s">
        <v>732</v>
      </c>
      <c r="E478" s="6" t="s">
        <v>1662</v>
      </c>
      <c r="F478" s="7">
        <f>SUMIFS(GQList,GIList,Table_ExternalData_1[[#This Row],[Item_key]],GDList,Table_ExternalData_1[[#Headers],[1]])</f>
        <v>0</v>
      </c>
      <c r="G478" s="7">
        <f>SUMIFS(GQList,GIList,Table_ExternalData_1[[#This Row],[Item_key]],GDList,Table_ExternalData_1[[#Headers],[2]])</f>
        <v>0</v>
      </c>
      <c r="H478" s="7">
        <f>SUMIFS(GQList,GIList,Table_ExternalData_1[[#This Row],[Item_key]],GDList,Table_ExternalData_1[[#Headers],[3]])</f>
        <v>1500</v>
      </c>
      <c r="I478" s="7">
        <f>SUMIFS(GQList,GIList,Table_ExternalData_1[[#This Row],[Item_key]],GDList,Table_ExternalData_1[[#Headers],[4]])</f>
        <v>0</v>
      </c>
      <c r="J478" s="7">
        <f>SUMIFS(GQList,GIList,Table_ExternalData_1[[#This Row],[Item_key]],GDList,Table_ExternalData_1[[#Headers],[5]])</f>
        <v>0</v>
      </c>
      <c r="K478" s="7">
        <f>SUMIFS(GQList,GIList,Table_ExternalData_1[[#This Row],[Item_key]],GDList,Table_ExternalData_1[[#Headers],[6]])</f>
        <v>0</v>
      </c>
      <c r="L478" s="7">
        <f>SUMIFS(GQList,GIList,Table_ExternalData_1[[#This Row],[Item_key]],GDList,Table_ExternalData_1[[#Headers],[7]])</f>
        <v>0</v>
      </c>
      <c r="M478" s="7">
        <f>SUMIFS(GQList,GIList,Table_ExternalData_1[[#This Row],[Item_key]],GDList,Table_ExternalData_1[[#Headers],[8]])</f>
        <v>0</v>
      </c>
      <c r="N478" s="7">
        <f>SUMIFS(GQList,GIList,Table_ExternalData_1[[#This Row],[Item_key]],GDList,Table_ExternalData_1[[#Headers],[9]])</f>
        <v>0</v>
      </c>
      <c r="O478" s="7">
        <f>SUMIFS(GQList,GIList,Table_ExternalData_1[[#This Row],[Item_key]],GDList,Table_ExternalData_1[[#Headers],[10]])</f>
        <v>0</v>
      </c>
      <c r="P478" s="7">
        <f>SUMIFS(GQList,GIList,Table_ExternalData_1[[#This Row],[Item_key]],GDList,Table_ExternalData_1[[#Headers],[11]])</f>
        <v>0</v>
      </c>
      <c r="Q478" s="7">
        <f>SUMIFS(GQList,GIList,Table_ExternalData_1[[#This Row],[Item_key]],GDList,Table_ExternalData_1[[#Headers],[12]])</f>
        <v>0</v>
      </c>
      <c r="R478" s="7">
        <f>SUMIFS(GQList,GIList,Table_ExternalData_1[[#This Row],[Item_key]],GDList,Table_ExternalData_1[[#Headers],[13]])</f>
        <v>0</v>
      </c>
      <c r="S478" s="7">
        <f>SUMIFS(GQList,GIList,Table_ExternalData_1[[#This Row],[Item_key]],GDList,Table_ExternalData_1[[#Headers],[14]])</f>
        <v>0</v>
      </c>
      <c r="T478" s="7">
        <f>SUMIFS(GQList,GIList,Table_ExternalData_1[[#This Row],[Item_key]],GDList,Table_ExternalData_1[[#Headers],[15]])</f>
        <v>0</v>
      </c>
      <c r="U478" s="7">
        <f>SUMIFS(GQList,GIList,Table_ExternalData_1[[#This Row],[Item_key]],GDList,Table_ExternalData_1[[#Headers],[16]])</f>
        <v>0</v>
      </c>
      <c r="V478" s="7">
        <f>SUMIFS(GQList,GIList,Table_ExternalData_1[[#This Row],[Item_key]],GDList,Table_ExternalData_1[[#Headers],[17]])</f>
        <v>0</v>
      </c>
      <c r="W478" s="7">
        <f>SUMIFS(GQList,GIList,Table_ExternalData_1[[#This Row],[Item_key]],GDList,Table_ExternalData_1[[#Headers],[18]])</f>
        <v>0</v>
      </c>
      <c r="X478" s="7">
        <f>SUMIFS(GQList,GIList,Table_ExternalData_1[[#This Row],[Item_key]],GDList,Table_ExternalData_1[[#Headers],[19]])</f>
        <v>0</v>
      </c>
      <c r="Y478" s="7">
        <f>SUMIFS(GQList,GIList,Table_ExternalData_1[[#This Row],[Item_key]],GDList,Table_ExternalData_1[[#Headers],[20]])</f>
        <v>0</v>
      </c>
      <c r="Z478" s="7">
        <f>SUMIFS(GQList,GIList,Table_ExternalData_1[[#This Row],[Item_key]],GDList,Table_ExternalData_1[[#Headers],[21]])</f>
        <v>0</v>
      </c>
      <c r="AA478" s="7">
        <f>SUMIFS(GQList,GIList,Table_ExternalData_1[[#This Row],[Item_key]],GDList,Table_ExternalData_1[[#Headers],[22]])</f>
        <v>0</v>
      </c>
      <c r="AB478" s="7">
        <f>SUMIFS(GQList,GIList,Table_ExternalData_1[[#This Row],[Item_key]],GDList,Table_ExternalData_1[[#Headers],[23]])</f>
        <v>0</v>
      </c>
      <c r="AC478" s="7">
        <f>SUMIFS(GQList,GIList,Table_ExternalData_1[[#This Row],[Item_key]],GDList,Table_ExternalData_1[[#Headers],[24]])</f>
        <v>0</v>
      </c>
      <c r="AD478" s="7">
        <f>SUMIFS(GQList,GIList,Table_ExternalData_1[[#This Row],[Item_key]],GDList,Table_ExternalData_1[[#Headers],[25]])</f>
        <v>0</v>
      </c>
      <c r="AE478" s="7">
        <f>SUMIFS(GQList,GIList,Table_ExternalData_1[[#This Row],[Item_key]],GDList,Table_ExternalData_1[[#Headers],[26]])</f>
        <v>0</v>
      </c>
      <c r="AF478" s="7">
        <f>SUMIFS(GQList,GIList,Table_ExternalData_1[[#This Row],[Item_key]],GDList,Table_ExternalData_1[[#Headers],[27]])</f>
        <v>0</v>
      </c>
      <c r="AG478" s="7">
        <f>SUMIFS(GQList,GIList,Table_ExternalData_1[[#This Row],[Item_key]],GDList,Table_ExternalData_1[[#Headers],[28]])</f>
        <v>0</v>
      </c>
      <c r="AH478" s="7">
        <f>SUMIFS(GQList,GIList,Table_ExternalData_1[[#This Row],[Item_key]],GDList,Table_ExternalData_1[[#Headers],[29]])</f>
        <v>0</v>
      </c>
      <c r="AI478" s="7">
        <f>SUMIFS(GQList,GIList,Table_ExternalData_1[[#This Row],[Item_key]],GDList,Table_ExternalData_1[[#Headers],[30]])</f>
        <v>0</v>
      </c>
      <c r="AJ478" s="7">
        <f>SUMIFS(GQList,GIList,Table_ExternalData_1[[#This Row],[Item_key]],GDList,Table_ExternalData_1[[#Headers],[31]])</f>
        <v>0</v>
      </c>
      <c r="AK478" s="7">
        <f>SUM(Table_ExternalData_1[[#This Row],[1]:[31]])</f>
        <v>1500</v>
      </c>
    </row>
    <row r="479" spans="1:37" hidden="1">
      <c r="A479" s="3" t="s">
        <v>1318</v>
      </c>
      <c r="B479" s="3" t="s">
        <v>49</v>
      </c>
      <c r="C479" s="3" t="s">
        <v>1322</v>
      </c>
      <c r="D479" s="3" t="s">
        <v>732</v>
      </c>
      <c r="E479" s="6" t="s">
        <v>1662</v>
      </c>
      <c r="F479" s="7">
        <f>SUMIFS(GQList,GIList,Table_ExternalData_1[[#This Row],[Item_key]],GDList,Table_ExternalData_1[[#Headers],[1]])</f>
        <v>0</v>
      </c>
      <c r="G479" s="7">
        <f>SUMIFS(GQList,GIList,Table_ExternalData_1[[#This Row],[Item_key]],GDList,Table_ExternalData_1[[#Headers],[2]])</f>
        <v>0</v>
      </c>
      <c r="H479" s="7">
        <f>SUMIFS(GQList,GIList,Table_ExternalData_1[[#This Row],[Item_key]],GDList,Table_ExternalData_1[[#Headers],[3]])</f>
        <v>1000</v>
      </c>
      <c r="I479" s="7">
        <f>SUMIFS(GQList,GIList,Table_ExternalData_1[[#This Row],[Item_key]],GDList,Table_ExternalData_1[[#Headers],[4]])</f>
        <v>0</v>
      </c>
      <c r="J479" s="7">
        <f>SUMIFS(GQList,GIList,Table_ExternalData_1[[#This Row],[Item_key]],GDList,Table_ExternalData_1[[#Headers],[5]])</f>
        <v>0</v>
      </c>
      <c r="K479" s="7">
        <f>SUMIFS(GQList,GIList,Table_ExternalData_1[[#This Row],[Item_key]],GDList,Table_ExternalData_1[[#Headers],[6]])</f>
        <v>0</v>
      </c>
      <c r="L479" s="7">
        <f>SUMIFS(GQList,GIList,Table_ExternalData_1[[#This Row],[Item_key]],GDList,Table_ExternalData_1[[#Headers],[7]])</f>
        <v>0</v>
      </c>
      <c r="M479" s="7">
        <f>SUMIFS(GQList,GIList,Table_ExternalData_1[[#This Row],[Item_key]],GDList,Table_ExternalData_1[[#Headers],[8]])</f>
        <v>0</v>
      </c>
      <c r="N479" s="7">
        <f>SUMIFS(GQList,GIList,Table_ExternalData_1[[#This Row],[Item_key]],GDList,Table_ExternalData_1[[#Headers],[9]])</f>
        <v>0</v>
      </c>
      <c r="O479" s="7">
        <f>SUMIFS(GQList,GIList,Table_ExternalData_1[[#This Row],[Item_key]],GDList,Table_ExternalData_1[[#Headers],[10]])</f>
        <v>0</v>
      </c>
      <c r="P479" s="7">
        <f>SUMIFS(GQList,GIList,Table_ExternalData_1[[#This Row],[Item_key]],GDList,Table_ExternalData_1[[#Headers],[11]])</f>
        <v>0</v>
      </c>
      <c r="Q479" s="7">
        <f>SUMIFS(GQList,GIList,Table_ExternalData_1[[#This Row],[Item_key]],GDList,Table_ExternalData_1[[#Headers],[12]])</f>
        <v>0</v>
      </c>
      <c r="R479" s="7">
        <f>SUMIFS(GQList,GIList,Table_ExternalData_1[[#This Row],[Item_key]],GDList,Table_ExternalData_1[[#Headers],[13]])</f>
        <v>0</v>
      </c>
      <c r="S479" s="7">
        <f>SUMIFS(GQList,GIList,Table_ExternalData_1[[#This Row],[Item_key]],GDList,Table_ExternalData_1[[#Headers],[14]])</f>
        <v>0</v>
      </c>
      <c r="T479" s="7">
        <f>SUMIFS(GQList,GIList,Table_ExternalData_1[[#This Row],[Item_key]],GDList,Table_ExternalData_1[[#Headers],[15]])</f>
        <v>0</v>
      </c>
      <c r="U479" s="7">
        <f>SUMIFS(GQList,GIList,Table_ExternalData_1[[#This Row],[Item_key]],GDList,Table_ExternalData_1[[#Headers],[16]])</f>
        <v>0</v>
      </c>
      <c r="V479" s="7">
        <f>SUMIFS(GQList,GIList,Table_ExternalData_1[[#This Row],[Item_key]],GDList,Table_ExternalData_1[[#Headers],[17]])</f>
        <v>0</v>
      </c>
      <c r="W479" s="7">
        <f>SUMIFS(GQList,GIList,Table_ExternalData_1[[#This Row],[Item_key]],GDList,Table_ExternalData_1[[#Headers],[18]])</f>
        <v>0</v>
      </c>
      <c r="X479" s="7">
        <f>SUMIFS(GQList,GIList,Table_ExternalData_1[[#This Row],[Item_key]],GDList,Table_ExternalData_1[[#Headers],[19]])</f>
        <v>0</v>
      </c>
      <c r="Y479" s="7">
        <f>SUMIFS(GQList,GIList,Table_ExternalData_1[[#This Row],[Item_key]],GDList,Table_ExternalData_1[[#Headers],[20]])</f>
        <v>0</v>
      </c>
      <c r="Z479" s="7">
        <f>SUMIFS(GQList,GIList,Table_ExternalData_1[[#This Row],[Item_key]],GDList,Table_ExternalData_1[[#Headers],[21]])</f>
        <v>0</v>
      </c>
      <c r="AA479" s="7">
        <f>SUMIFS(GQList,GIList,Table_ExternalData_1[[#This Row],[Item_key]],GDList,Table_ExternalData_1[[#Headers],[22]])</f>
        <v>0</v>
      </c>
      <c r="AB479" s="7">
        <f>SUMIFS(GQList,GIList,Table_ExternalData_1[[#This Row],[Item_key]],GDList,Table_ExternalData_1[[#Headers],[23]])</f>
        <v>0</v>
      </c>
      <c r="AC479" s="7">
        <f>SUMIFS(GQList,GIList,Table_ExternalData_1[[#This Row],[Item_key]],GDList,Table_ExternalData_1[[#Headers],[24]])</f>
        <v>0</v>
      </c>
      <c r="AD479" s="7">
        <f>SUMIFS(GQList,GIList,Table_ExternalData_1[[#This Row],[Item_key]],GDList,Table_ExternalData_1[[#Headers],[25]])</f>
        <v>0</v>
      </c>
      <c r="AE479" s="7">
        <f>SUMIFS(GQList,GIList,Table_ExternalData_1[[#This Row],[Item_key]],GDList,Table_ExternalData_1[[#Headers],[26]])</f>
        <v>0</v>
      </c>
      <c r="AF479" s="7">
        <f>SUMIFS(GQList,GIList,Table_ExternalData_1[[#This Row],[Item_key]],GDList,Table_ExternalData_1[[#Headers],[27]])</f>
        <v>0</v>
      </c>
      <c r="AG479" s="7">
        <f>SUMIFS(GQList,GIList,Table_ExternalData_1[[#This Row],[Item_key]],GDList,Table_ExternalData_1[[#Headers],[28]])</f>
        <v>0</v>
      </c>
      <c r="AH479" s="7">
        <f>SUMIFS(GQList,GIList,Table_ExternalData_1[[#This Row],[Item_key]],GDList,Table_ExternalData_1[[#Headers],[29]])</f>
        <v>0</v>
      </c>
      <c r="AI479" s="7">
        <f>SUMIFS(GQList,GIList,Table_ExternalData_1[[#This Row],[Item_key]],GDList,Table_ExternalData_1[[#Headers],[30]])</f>
        <v>0</v>
      </c>
      <c r="AJ479" s="7">
        <f>SUMIFS(GQList,GIList,Table_ExternalData_1[[#This Row],[Item_key]],GDList,Table_ExternalData_1[[#Headers],[31]])</f>
        <v>0</v>
      </c>
      <c r="AK479" s="7">
        <f>SUM(Table_ExternalData_1[[#This Row],[1]:[31]])</f>
        <v>1000</v>
      </c>
    </row>
    <row r="480" spans="1:37" hidden="1">
      <c r="A480" s="3" t="s">
        <v>1318</v>
      </c>
      <c r="B480" s="3" t="s">
        <v>50</v>
      </c>
      <c r="C480" s="3" t="s">
        <v>1323</v>
      </c>
      <c r="D480" s="3" t="s">
        <v>732</v>
      </c>
      <c r="E480" s="6" t="s">
        <v>1662</v>
      </c>
      <c r="F480" s="7">
        <f>SUMIFS(GQList,GIList,Table_ExternalData_1[[#This Row],[Item_key]],GDList,Table_ExternalData_1[[#Headers],[1]])</f>
        <v>0</v>
      </c>
      <c r="G480" s="7">
        <f>SUMIFS(GQList,GIList,Table_ExternalData_1[[#This Row],[Item_key]],GDList,Table_ExternalData_1[[#Headers],[2]])</f>
        <v>0</v>
      </c>
      <c r="H480" s="7">
        <f>SUMIFS(GQList,GIList,Table_ExternalData_1[[#This Row],[Item_key]],GDList,Table_ExternalData_1[[#Headers],[3]])</f>
        <v>1000</v>
      </c>
      <c r="I480" s="7">
        <f>SUMIFS(GQList,GIList,Table_ExternalData_1[[#This Row],[Item_key]],GDList,Table_ExternalData_1[[#Headers],[4]])</f>
        <v>0</v>
      </c>
      <c r="J480" s="7">
        <f>SUMIFS(GQList,GIList,Table_ExternalData_1[[#This Row],[Item_key]],GDList,Table_ExternalData_1[[#Headers],[5]])</f>
        <v>0</v>
      </c>
      <c r="K480" s="7">
        <f>SUMIFS(GQList,GIList,Table_ExternalData_1[[#This Row],[Item_key]],GDList,Table_ExternalData_1[[#Headers],[6]])</f>
        <v>0</v>
      </c>
      <c r="L480" s="7">
        <f>SUMIFS(GQList,GIList,Table_ExternalData_1[[#This Row],[Item_key]],GDList,Table_ExternalData_1[[#Headers],[7]])</f>
        <v>0</v>
      </c>
      <c r="M480" s="7">
        <f>SUMIFS(GQList,GIList,Table_ExternalData_1[[#This Row],[Item_key]],GDList,Table_ExternalData_1[[#Headers],[8]])</f>
        <v>0</v>
      </c>
      <c r="N480" s="7">
        <f>SUMIFS(GQList,GIList,Table_ExternalData_1[[#This Row],[Item_key]],GDList,Table_ExternalData_1[[#Headers],[9]])</f>
        <v>0</v>
      </c>
      <c r="O480" s="7">
        <f>SUMIFS(GQList,GIList,Table_ExternalData_1[[#This Row],[Item_key]],GDList,Table_ExternalData_1[[#Headers],[10]])</f>
        <v>0</v>
      </c>
      <c r="P480" s="7">
        <f>SUMIFS(GQList,GIList,Table_ExternalData_1[[#This Row],[Item_key]],GDList,Table_ExternalData_1[[#Headers],[11]])</f>
        <v>0</v>
      </c>
      <c r="Q480" s="7">
        <f>SUMIFS(GQList,GIList,Table_ExternalData_1[[#This Row],[Item_key]],GDList,Table_ExternalData_1[[#Headers],[12]])</f>
        <v>0</v>
      </c>
      <c r="R480" s="7">
        <f>SUMIFS(GQList,GIList,Table_ExternalData_1[[#This Row],[Item_key]],GDList,Table_ExternalData_1[[#Headers],[13]])</f>
        <v>0</v>
      </c>
      <c r="S480" s="7">
        <f>SUMIFS(GQList,GIList,Table_ExternalData_1[[#This Row],[Item_key]],GDList,Table_ExternalData_1[[#Headers],[14]])</f>
        <v>0</v>
      </c>
      <c r="T480" s="7">
        <f>SUMIFS(GQList,GIList,Table_ExternalData_1[[#This Row],[Item_key]],GDList,Table_ExternalData_1[[#Headers],[15]])</f>
        <v>0</v>
      </c>
      <c r="U480" s="7">
        <f>SUMIFS(GQList,GIList,Table_ExternalData_1[[#This Row],[Item_key]],GDList,Table_ExternalData_1[[#Headers],[16]])</f>
        <v>0</v>
      </c>
      <c r="V480" s="7">
        <f>SUMIFS(GQList,GIList,Table_ExternalData_1[[#This Row],[Item_key]],GDList,Table_ExternalData_1[[#Headers],[17]])</f>
        <v>0</v>
      </c>
      <c r="W480" s="7">
        <f>SUMIFS(GQList,GIList,Table_ExternalData_1[[#This Row],[Item_key]],GDList,Table_ExternalData_1[[#Headers],[18]])</f>
        <v>0</v>
      </c>
      <c r="X480" s="7">
        <f>SUMIFS(GQList,GIList,Table_ExternalData_1[[#This Row],[Item_key]],GDList,Table_ExternalData_1[[#Headers],[19]])</f>
        <v>0</v>
      </c>
      <c r="Y480" s="7">
        <f>SUMIFS(GQList,GIList,Table_ExternalData_1[[#This Row],[Item_key]],GDList,Table_ExternalData_1[[#Headers],[20]])</f>
        <v>0</v>
      </c>
      <c r="Z480" s="7">
        <f>SUMIFS(GQList,GIList,Table_ExternalData_1[[#This Row],[Item_key]],GDList,Table_ExternalData_1[[#Headers],[21]])</f>
        <v>0</v>
      </c>
      <c r="AA480" s="7">
        <f>SUMIFS(GQList,GIList,Table_ExternalData_1[[#This Row],[Item_key]],GDList,Table_ExternalData_1[[#Headers],[22]])</f>
        <v>0</v>
      </c>
      <c r="AB480" s="7">
        <f>SUMIFS(GQList,GIList,Table_ExternalData_1[[#This Row],[Item_key]],GDList,Table_ExternalData_1[[#Headers],[23]])</f>
        <v>0</v>
      </c>
      <c r="AC480" s="7">
        <f>SUMIFS(GQList,GIList,Table_ExternalData_1[[#This Row],[Item_key]],GDList,Table_ExternalData_1[[#Headers],[24]])</f>
        <v>0</v>
      </c>
      <c r="AD480" s="7">
        <f>SUMIFS(GQList,GIList,Table_ExternalData_1[[#This Row],[Item_key]],GDList,Table_ExternalData_1[[#Headers],[25]])</f>
        <v>0</v>
      </c>
      <c r="AE480" s="7">
        <f>SUMIFS(GQList,GIList,Table_ExternalData_1[[#This Row],[Item_key]],GDList,Table_ExternalData_1[[#Headers],[26]])</f>
        <v>0</v>
      </c>
      <c r="AF480" s="7">
        <f>SUMIFS(GQList,GIList,Table_ExternalData_1[[#This Row],[Item_key]],GDList,Table_ExternalData_1[[#Headers],[27]])</f>
        <v>0</v>
      </c>
      <c r="AG480" s="7">
        <f>SUMIFS(GQList,GIList,Table_ExternalData_1[[#This Row],[Item_key]],GDList,Table_ExternalData_1[[#Headers],[28]])</f>
        <v>0</v>
      </c>
      <c r="AH480" s="7">
        <f>SUMIFS(GQList,GIList,Table_ExternalData_1[[#This Row],[Item_key]],GDList,Table_ExternalData_1[[#Headers],[29]])</f>
        <v>0</v>
      </c>
      <c r="AI480" s="7">
        <f>SUMIFS(GQList,GIList,Table_ExternalData_1[[#This Row],[Item_key]],GDList,Table_ExternalData_1[[#Headers],[30]])</f>
        <v>0</v>
      </c>
      <c r="AJ480" s="7">
        <f>SUMIFS(GQList,GIList,Table_ExternalData_1[[#This Row],[Item_key]],GDList,Table_ExternalData_1[[#Headers],[31]])</f>
        <v>0</v>
      </c>
      <c r="AK480" s="7">
        <f>SUM(Table_ExternalData_1[[#This Row],[1]:[31]])</f>
        <v>1000</v>
      </c>
    </row>
    <row r="481" spans="1:37" hidden="1">
      <c r="A481" s="3" t="s">
        <v>1318</v>
      </c>
      <c r="B481" s="3" t="s">
        <v>51</v>
      </c>
      <c r="C481" s="3" t="s">
        <v>1324</v>
      </c>
      <c r="D481" s="3" t="s">
        <v>732</v>
      </c>
      <c r="E481" s="6" t="s">
        <v>1662</v>
      </c>
      <c r="F481" s="7">
        <f>SUMIFS(GQList,GIList,Table_ExternalData_1[[#This Row],[Item_key]],GDList,Table_ExternalData_1[[#Headers],[1]])</f>
        <v>0</v>
      </c>
      <c r="G481" s="7">
        <f>SUMIFS(GQList,GIList,Table_ExternalData_1[[#This Row],[Item_key]],GDList,Table_ExternalData_1[[#Headers],[2]])</f>
        <v>0</v>
      </c>
      <c r="H481" s="7">
        <f>SUMIFS(GQList,GIList,Table_ExternalData_1[[#This Row],[Item_key]],GDList,Table_ExternalData_1[[#Headers],[3]])</f>
        <v>1000</v>
      </c>
      <c r="I481" s="7">
        <f>SUMIFS(GQList,GIList,Table_ExternalData_1[[#This Row],[Item_key]],GDList,Table_ExternalData_1[[#Headers],[4]])</f>
        <v>0</v>
      </c>
      <c r="J481" s="7">
        <f>SUMIFS(GQList,GIList,Table_ExternalData_1[[#This Row],[Item_key]],GDList,Table_ExternalData_1[[#Headers],[5]])</f>
        <v>0</v>
      </c>
      <c r="K481" s="7">
        <f>SUMIFS(GQList,GIList,Table_ExternalData_1[[#This Row],[Item_key]],GDList,Table_ExternalData_1[[#Headers],[6]])</f>
        <v>0</v>
      </c>
      <c r="L481" s="7">
        <f>SUMIFS(GQList,GIList,Table_ExternalData_1[[#This Row],[Item_key]],GDList,Table_ExternalData_1[[#Headers],[7]])</f>
        <v>0</v>
      </c>
      <c r="M481" s="7">
        <f>SUMIFS(GQList,GIList,Table_ExternalData_1[[#This Row],[Item_key]],GDList,Table_ExternalData_1[[#Headers],[8]])</f>
        <v>0</v>
      </c>
      <c r="N481" s="7">
        <f>SUMIFS(GQList,GIList,Table_ExternalData_1[[#This Row],[Item_key]],GDList,Table_ExternalData_1[[#Headers],[9]])</f>
        <v>0</v>
      </c>
      <c r="O481" s="7">
        <f>SUMIFS(GQList,GIList,Table_ExternalData_1[[#This Row],[Item_key]],GDList,Table_ExternalData_1[[#Headers],[10]])</f>
        <v>0</v>
      </c>
      <c r="P481" s="7">
        <f>SUMIFS(GQList,GIList,Table_ExternalData_1[[#This Row],[Item_key]],GDList,Table_ExternalData_1[[#Headers],[11]])</f>
        <v>0</v>
      </c>
      <c r="Q481" s="7">
        <f>SUMIFS(GQList,GIList,Table_ExternalData_1[[#This Row],[Item_key]],GDList,Table_ExternalData_1[[#Headers],[12]])</f>
        <v>0</v>
      </c>
      <c r="R481" s="7">
        <f>SUMIFS(GQList,GIList,Table_ExternalData_1[[#This Row],[Item_key]],GDList,Table_ExternalData_1[[#Headers],[13]])</f>
        <v>0</v>
      </c>
      <c r="S481" s="7">
        <f>SUMIFS(GQList,GIList,Table_ExternalData_1[[#This Row],[Item_key]],GDList,Table_ExternalData_1[[#Headers],[14]])</f>
        <v>0</v>
      </c>
      <c r="T481" s="7">
        <f>SUMIFS(GQList,GIList,Table_ExternalData_1[[#This Row],[Item_key]],GDList,Table_ExternalData_1[[#Headers],[15]])</f>
        <v>0</v>
      </c>
      <c r="U481" s="7">
        <f>SUMIFS(GQList,GIList,Table_ExternalData_1[[#This Row],[Item_key]],GDList,Table_ExternalData_1[[#Headers],[16]])</f>
        <v>0</v>
      </c>
      <c r="V481" s="7">
        <f>SUMIFS(GQList,GIList,Table_ExternalData_1[[#This Row],[Item_key]],GDList,Table_ExternalData_1[[#Headers],[17]])</f>
        <v>0</v>
      </c>
      <c r="W481" s="7">
        <f>SUMIFS(GQList,GIList,Table_ExternalData_1[[#This Row],[Item_key]],GDList,Table_ExternalData_1[[#Headers],[18]])</f>
        <v>0</v>
      </c>
      <c r="X481" s="7">
        <f>SUMIFS(GQList,GIList,Table_ExternalData_1[[#This Row],[Item_key]],GDList,Table_ExternalData_1[[#Headers],[19]])</f>
        <v>0</v>
      </c>
      <c r="Y481" s="7">
        <f>SUMIFS(GQList,GIList,Table_ExternalData_1[[#This Row],[Item_key]],GDList,Table_ExternalData_1[[#Headers],[20]])</f>
        <v>0</v>
      </c>
      <c r="Z481" s="7">
        <f>SUMIFS(GQList,GIList,Table_ExternalData_1[[#This Row],[Item_key]],GDList,Table_ExternalData_1[[#Headers],[21]])</f>
        <v>0</v>
      </c>
      <c r="AA481" s="7">
        <f>SUMIFS(GQList,GIList,Table_ExternalData_1[[#This Row],[Item_key]],GDList,Table_ExternalData_1[[#Headers],[22]])</f>
        <v>0</v>
      </c>
      <c r="AB481" s="7">
        <f>SUMIFS(GQList,GIList,Table_ExternalData_1[[#This Row],[Item_key]],GDList,Table_ExternalData_1[[#Headers],[23]])</f>
        <v>0</v>
      </c>
      <c r="AC481" s="7">
        <f>SUMIFS(GQList,GIList,Table_ExternalData_1[[#This Row],[Item_key]],GDList,Table_ExternalData_1[[#Headers],[24]])</f>
        <v>0</v>
      </c>
      <c r="AD481" s="7">
        <f>SUMIFS(GQList,GIList,Table_ExternalData_1[[#This Row],[Item_key]],GDList,Table_ExternalData_1[[#Headers],[25]])</f>
        <v>0</v>
      </c>
      <c r="AE481" s="7">
        <f>SUMIFS(GQList,GIList,Table_ExternalData_1[[#This Row],[Item_key]],GDList,Table_ExternalData_1[[#Headers],[26]])</f>
        <v>0</v>
      </c>
      <c r="AF481" s="7">
        <f>SUMIFS(GQList,GIList,Table_ExternalData_1[[#This Row],[Item_key]],GDList,Table_ExternalData_1[[#Headers],[27]])</f>
        <v>0</v>
      </c>
      <c r="AG481" s="7">
        <f>SUMIFS(GQList,GIList,Table_ExternalData_1[[#This Row],[Item_key]],GDList,Table_ExternalData_1[[#Headers],[28]])</f>
        <v>0</v>
      </c>
      <c r="AH481" s="7">
        <f>SUMIFS(GQList,GIList,Table_ExternalData_1[[#This Row],[Item_key]],GDList,Table_ExternalData_1[[#Headers],[29]])</f>
        <v>0</v>
      </c>
      <c r="AI481" s="7">
        <f>SUMIFS(GQList,GIList,Table_ExternalData_1[[#This Row],[Item_key]],GDList,Table_ExternalData_1[[#Headers],[30]])</f>
        <v>0</v>
      </c>
      <c r="AJ481" s="7">
        <f>SUMIFS(GQList,GIList,Table_ExternalData_1[[#This Row],[Item_key]],GDList,Table_ExternalData_1[[#Headers],[31]])</f>
        <v>0</v>
      </c>
      <c r="AK481" s="7">
        <f>SUM(Table_ExternalData_1[[#This Row],[1]:[31]])</f>
        <v>1000</v>
      </c>
    </row>
    <row r="482" spans="1:37" hidden="1">
      <c r="A482" s="3" t="s">
        <v>1318</v>
      </c>
      <c r="B482" s="3" t="s">
        <v>52</v>
      </c>
      <c r="C482" s="3" t="s">
        <v>1325</v>
      </c>
      <c r="D482" s="3" t="s">
        <v>732</v>
      </c>
      <c r="E482" s="6" t="s">
        <v>1662</v>
      </c>
      <c r="F482" s="7">
        <f>SUMIFS(GQList,GIList,Table_ExternalData_1[[#This Row],[Item_key]],GDList,Table_ExternalData_1[[#Headers],[1]])</f>
        <v>0</v>
      </c>
      <c r="G482" s="7">
        <f>SUMIFS(GQList,GIList,Table_ExternalData_1[[#This Row],[Item_key]],GDList,Table_ExternalData_1[[#Headers],[2]])</f>
        <v>0</v>
      </c>
      <c r="H482" s="7">
        <f>SUMIFS(GQList,GIList,Table_ExternalData_1[[#This Row],[Item_key]],GDList,Table_ExternalData_1[[#Headers],[3]])</f>
        <v>1000</v>
      </c>
      <c r="I482" s="7">
        <f>SUMIFS(GQList,GIList,Table_ExternalData_1[[#This Row],[Item_key]],GDList,Table_ExternalData_1[[#Headers],[4]])</f>
        <v>0</v>
      </c>
      <c r="J482" s="7">
        <f>SUMIFS(GQList,GIList,Table_ExternalData_1[[#This Row],[Item_key]],GDList,Table_ExternalData_1[[#Headers],[5]])</f>
        <v>0</v>
      </c>
      <c r="K482" s="7">
        <f>SUMIFS(GQList,GIList,Table_ExternalData_1[[#This Row],[Item_key]],GDList,Table_ExternalData_1[[#Headers],[6]])</f>
        <v>0</v>
      </c>
      <c r="L482" s="7">
        <f>SUMIFS(GQList,GIList,Table_ExternalData_1[[#This Row],[Item_key]],GDList,Table_ExternalData_1[[#Headers],[7]])</f>
        <v>0</v>
      </c>
      <c r="M482" s="7">
        <f>SUMIFS(GQList,GIList,Table_ExternalData_1[[#This Row],[Item_key]],GDList,Table_ExternalData_1[[#Headers],[8]])</f>
        <v>0</v>
      </c>
      <c r="N482" s="7">
        <f>SUMIFS(GQList,GIList,Table_ExternalData_1[[#This Row],[Item_key]],GDList,Table_ExternalData_1[[#Headers],[9]])</f>
        <v>0</v>
      </c>
      <c r="O482" s="7">
        <f>SUMIFS(GQList,GIList,Table_ExternalData_1[[#This Row],[Item_key]],GDList,Table_ExternalData_1[[#Headers],[10]])</f>
        <v>0</v>
      </c>
      <c r="P482" s="7">
        <f>SUMIFS(GQList,GIList,Table_ExternalData_1[[#This Row],[Item_key]],GDList,Table_ExternalData_1[[#Headers],[11]])</f>
        <v>0</v>
      </c>
      <c r="Q482" s="7">
        <f>SUMIFS(GQList,GIList,Table_ExternalData_1[[#This Row],[Item_key]],GDList,Table_ExternalData_1[[#Headers],[12]])</f>
        <v>0</v>
      </c>
      <c r="R482" s="7">
        <f>SUMIFS(GQList,GIList,Table_ExternalData_1[[#This Row],[Item_key]],GDList,Table_ExternalData_1[[#Headers],[13]])</f>
        <v>0</v>
      </c>
      <c r="S482" s="7">
        <f>SUMIFS(GQList,GIList,Table_ExternalData_1[[#This Row],[Item_key]],GDList,Table_ExternalData_1[[#Headers],[14]])</f>
        <v>0</v>
      </c>
      <c r="T482" s="7">
        <f>SUMIFS(GQList,GIList,Table_ExternalData_1[[#This Row],[Item_key]],GDList,Table_ExternalData_1[[#Headers],[15]])</f>
        <v>0</v>
      </c>
      <c r="U482" s="7">
        <f>SUMIFS(GQList,GIList,Table_ExternalData_1[[#This Row],[Item_key]],GDList,Table_ExternalData_1[[#Headers],[16]])</f>
        <v>0</v>
      </c>
      <c r="V482" s="7">
        <f>SUMIFS(GQList,GIList,Table_ExternalData_1[[#This Row],[Item_key]],GDList,Table_ExternalData_1[[#Headers],[17]])</f>
        <v>0</v>
      </c>
      <c r="W482" s="7">
        <f>SUMIFS(GQList,GIList,Table_ExternalData_1[[#This Row],[Item_key]],GDList,Table_ExternalData_1[[#Headers],[18]])</f>
        <v>0</v>
      </c>
      <c r="X482" s="7">
        <f>SUMIFS(GQList,GIList,Table_ExternalData_1[[#This Row],[Item_key]],GDList,Table_ExternalData_1[[#Headers],[19]])</f>
        <v>0</v>
      </c>
      <c r="Y482" s="7">
        <f>SUMIFS(GQList,GIList,Table_ExternalData_1[[#This Row],[Item_key]],GDList,Table_ExternalData_1[[#Headers],[20]])</f>
        <v>0</v>
      </c>
      <c r="Z482" s="7">
        <f>SUMIFS(GQList,GIList,Table_ExternalData_1[[#This Row],[Item_key]],GDList,Table_ExternalData_1[[#Headers],[21]])</f>
        <v>0</v>
      </c>
      <c r="AA482" s="7">
        <f>SUMIFS(GQList,GIList,Table_ExternalData_1[[#This Row],[Item_key]],GDList,Table_ExternalData_1[[#Headers],[22]])</f>
        <v>0</v>
      </c>
      <c r="AB482" s="7">
        <f>SUMIFS(GQList,GIList,Table_ExternalData_1[[#This Row],[Item_key]],GDList,Table_ExternalData_1[[#Headers],[23]])</f>
        <v>0</v>
      </c>
      <c r="AC482" s="7">
        <f>SUMIFS(GQList,GIList,Table_ExternalData_1[[#This Row],[Item_key]],GDList,Table_ExternalData_1[[#Headers],[24]])</f>
        <v>0</v>
      </c>
      <c r="AD482" s="7">
        <f>SUMIFS(GQList,GIList,Table_ExternalData_1[[#This Row],[Item_key]],GDList,Table_ExternalData_1[[#Headers],[25]])</f>
        <v>0</v>
      </c>
      <c r="AE482" s="7">
        <f>SUMIFS(GQList,GIList,Table_ExternalData_1[[#This Row],[Item_key]],GDList,Table_ExternalData_1[[#Headers],[26]])</f>
        <v>0</v>
      </c>
      <c r="AF482" s="7">
        <f>SUMIFS(GQList,GIList,Table_ExternalData_1[[#This Row],[Item_key]],GDList,Table_ExternalData_1[[#Headers],[27]])</f>
        <v>0</v>
      </c>
      <c r="AG482" s="7">
        <f>SUMIFS(GQList,GIList,Table_ExternalData_1[[#This Row],[Item_key]],GDList,Table_ExternalData_1[[#Headers],[28]])</f>
        <v>0</v>
      </c>
      <c r="AH482" s="7">
        <f>SUMIFS(GQList,GIList,Table_ExternalData_1[[#This Row],[Item_key]],GDList,Table_ExternalData_1[[#Headers],[29]])</f>
        <v>0</v>
      </c>
      <c r="AI482" s="7">
        <f>SUMIFS(GQList,GIList,Table_ExternalData_1[[#This Row],[Item_key]],GDList,Table_ExternalData_1[[#Headers],[30]])</f>
        <v>0</v>
      </c>
      <c r="AJ482" s="7">
        <f>SUMIFS(GQList,GIList,Table_ExternalData_1[[#This Row],[Item_key]],GDList,Table_ExternalData_1[[#Headers],[31]])</f>
        <v>0</v>
      </c>
      <c r="AK482" s="7">
        <f>SUM(Table_ExternalData_1[[#This Row],[1]:[31]])</f>
        <v>1000</v>
      </c>
    </row>
    <row r="483" spans="1:37" hidden="1">
      <c r="A483" s="3" t="s">
        <v>1318</v>
      </c>
      <c r="B483" s="3" t="s">
        <v>499</v>
      </c>
      <c r="C483" s="3" t="s">
        <v>1326</v>
      </c>
      <c r="D483" s="3" t="s">
        <v>1327</v>
      </c>
      <c r="E483" s="6" t="s">
        <v>1662</v>
      </c>
      <c r="F483" s="7">
        <f>SUMIFS(GQList,GIList,Table_ExternalData_1[[#This Row],[Item_key]],GDList,Table_ExternalData_1[[#Headers],[1]])</f>
        <v>0</v>
      </c>
      <c r="G483" s="7">
        <f>SUMIFS(GQList,GIList,Table_ExternalData_1[[#This Row],[Item_key]],GDList,Table_ExternalData_1[[#Headers],[2]])</f>
        <v>0</v>
      </c>
      <c r="H483" s="7">
        <f>SUMIFS(GQList,GIList,Table_ExternalData_1[[#This Row],[Item_key]],GDList,Table_ExternalData_1[[#Headers],[3]])</f>
        <v>0</v>
      </c>
      <c r="I483" s="7">
        <f>SUMIFS(GQList,GIList,Table_ExternalData_1[[#This Row],[Item_key]],GDList,Table_ExternalData_1[[#Headers],[4]])</f>
        <v>0</v>
      </c>
      <c r="J483" s="7">
        <f>SUMIFS(GQList,GIList,Table_ExternalData_1[[#This Row],[Item_key]],GDList,Table_ExternalData_1[[#Headers],[5]])</f>
        <v>0</v>
      </c>
      <c r="K483" s="7">
        <f>SUMIFS(GQList,GIList,Table_ExternalData_1[[#This Row],[Item_key]],GDList,Table_ExternalData_1[[#Headers],[6]])</f>
        <v>0</v>
      </c>
      <c r="L483" s="7">
        <f>SUMIFS(GQList,GIList,Table_ExternalData_1[[#This Row],[Item_key]],GDList,Table_ExternalData_1[[#Headers],[7]])</f>
        <v>0</v>
      </c>
      <c r="M483" s="7">
        <f>SUMIFS(GQList,GIList,Table_ExternalData_1[[#This Row],[Item_key]],GDList,Table_ExternalData_1[[#Headers],[8]])</f>
        <v>0</v>
      </c>
      <c r="N483" s="7">
        <f>SUMIFS(GQList,GIList,Table_ExternalData_1[[#This Row],[Item_key]],GDList,Table_ExternalData_1[[#Headers],[9]])</f>
        <v>0</v>
      </c>
      <c r="O483" s="7">
        <f>SUMIFS(GQList,GIList,Table_ExternalData_1[[#This Row],[Item_key]],GDList,Table_ExternalData_1[[#Headers],[10]])</f>
        <v>0</v>
      </c>
      <c r="P483" s="7">
        <f>SUMIFS(GQList,GIList,Table_ExternalData_1[[#This Row],[Item_key]],GDList,Table_ExternalData_1[[#Headers],[11]])</f>
        <v>0</v>
      </c>
      <c r="Q483" s="7">
        <f>SUMIFS(GQList,GIList,Table_ExternalData_1[[#This Row],[Item_key]],GDList,Table_ExternalData_1[[#Headers],[12]])</f>
        <v>0</v>
      </c>
      <c r="R483" s="7">
        <f>SUMIFS(GQList,GIList,Table_ExternalData_1[[#This Row],[Item_key]],GDList,Table_ExternalData_1[[#Headers],[13]])</f>
        <v>0</v>
      </c>
      <c r="S483" s="7">
        <f>SUMIFS(GQList,GIList,Table_ExternalData_1[[#This Row],[Item_key]],GDList,Table_ExternalData_1[[#Headers],[14]])</f>
        <v>0</v>
      </c>
      <c r="T483" s="7">
        <f>SUMIFS(GQList,GIList,Table_ExternalData_1[[#This Row],[Item_key]],GDList,Table_ExternalData_1[[#Headers],[15]])</f>
        <v>0</v>
      </c>
      <c r="U483" s="7">
        <f>SUMIFS(GQList,GIList,Table_ExternalData_1[[#This Row],[Item_key]],GDList,Table_ExternalData_1[[#Headers],[16]])</f>
        <v>0</v>
      </c>
      <c r="V483" s="7">
        <f>SUMIFS(GQList,GIList,Table_ExternalData_1[[#This Row],[Item_key]],GDList,Table_ExternalData_1[[#Headers],[17]])</f>
        <v>0</v>
      </c>
      <c r="W483" s="7">
        <f>SUMIFS(GQList,GIList,Table_ExternalData_1[[#This Row],[Item_key]],GDList,Table_ExternalData_1[[#Headers],[18]])</f>
        <v>0</v>
      </c>
      <c r="X483" s="7">
        <f>SUMIFS(GQList,GIList,Table_ExternalData_1[[#This Row],[Item_key]],GDList,Table_ExternalData_1[[#Headers],[19]])</f>
        <v>0</v>
      </c>
      <c r="Y483" s="7">
        <f>SUMIFS(GQList,GIList,Table_ExternalData_1[[#This Row],[Item_key]],GDList,Table_ExternalData_1[[#Headers],[20]])</f>
        <v>0</v>
      </c>
      <c r="Z483" s="7">
        <f>SUMIFS(GQList,GIList,Table_ExternalData_1[[#This Row],[Item_key]],GDList,Table_ExternalData_1[[#Headers],[21]])</f>
        <v>0</v>
      </c>
      <c r="AA483" s="7">
        <f>SUMIFS(GQList,GIList,Table_ExternalData_1[[#This Row],[Item_key]],GDList,Table_ExternalData_1[[#Headers],[22]])</f>
        <v>0</v>
      </c>
      <c r="AB483" s="7">
        <f>SUMIFS(GQList,GIList,Table_ExternalData_1[[#This Row],[Item_key]],GDList,Table_ExternalData_1[[#Headers],[23]])</f>
        <v>0</v>
      </c>
      <c r="AC483" s="7">
        <f>SUMIFS(GQList,GIList,Table_ExternalData_1[[#This Row],[Item_key]],GDList,Table_ExternalData_1[[#Headers],[24]])</f>
        <v>900</v>
      </c>
      <c r="AD483" s="7">
        <f>SUMIFS(GQList,GIList,Table_ExternalData_1[[#This Row],[Item_key]],GDList,Table_ExternalData_1[[#Headers],[25]])</f>
        <v>0</v>
      </c>
      <c r="AE483" s="7">
        <f>SUMIFS(GQList,GIList,Table_ExternalData_1[[#This Row],[Item_key]],GDList,Table_ExternalData_1[[#Headers],[26]])</f>
        <v>0</v>
      </c>
      <c r="AF483" s="7">
        <f>SUMIFS(GQList,GIList,Table_ExternalData_1[[#This Row],[Item_key]],GDList,Table_ExternalData_1[[#Headers],[27]])</f>
        <v>0</v>
      </c>
      <c r="AG483" s="7">
        <f>SUMIFS(GQList,GIList,Table_ExternalData_1[[#This Row],[Item_key]],GDList,Table_ExternalData_1[[#Headers],[28]])</f>
        <v>0</v>
      </c>
      <c r="AH483" s="7">
        <f>SUMIFS(GQList,GIList,Table_ExternalData_1[[#This Row],[Item_key]],GDList,Table_ExternalData_1[[#Headers],[29]])</f>
        <v>0</v>
      </c>
      <c r="AI483" s="7">
        <f>SUMIFS(GQList,GIList,Table_ExternalData_1[[#This Row],[Item_key]],GDList,Table_ExternalData_1[[#Headers],[30]])</f>
        <v>0</v>
      </c>
      <c r="AJ483" s="7">
        <f>SUMIFS(GQList,GIList,Table_ExternalData_1[[#This Row],[Item_key]],GDList,Table_ExternalData_1[[#Headers],[31]])</f>
        <v>0</v>
      </c>
      <c r="AK483" s="7">
        <f>SUM(Table_ExternalData_1[[#This Row],[1]:[31]])</f>
        <v>900</v>
      </c>
    </row>
    <row r="484" spans="1:37" hidden="1">
      <c r="A484" s="3" t="s">
        <v>1318</v>
      </c>
      <c r="B484" s="3" t="s">
        <v>523</v>
      </c>
      <c r="C484" s="3" t="s">
        <v>1328</v>
      </c>
      <c r="D484" s="3" t="s">
        <v>1329</v>
      </c>
      <c r="E484" s="6" t="s">
        <v>1662</v>
      </c>
      <c r="F484" s="7">
        <f>SUMIFS(GQList,GIList,Table_ExternalData_1[[#This Row],[Item_key]],GDList,Table_ExternalData_1[[#Headers],[1]])</f>
        <v>0</v>
      </c>
      <c r="G484" s="7">
        <f>SUMIFS(GQList,GIList,Table_ExternalData_1[[#This Row],[Item_key]],GDList,Table_ExternalData_1[[#Headers],[2]])</f>
        <v>0</v>
      </c>
      <c r="H484" s="7">
        <f>SUMIFS(GQList,GIList,Table_ExternalData_1[[#This Row],[Item_key]],GDList,Table_ExternalData_1[[#Headers],[3]])</f>
        <v>0</v>
      </c>
      <c r="I484" s="7">
        <f>SUMIFS(GQList,GIList,Table_ExternalData_1[[#This Row],[Item_key]],GDList,Table_ExternalData_1[[#Headers],[4]])</f>
        <v>0</v>
      </c>
      <c r="J484" s="7">
        <f>SUMIFS(GQList,GIList,Table_ExternalData_1[[#This Row],[Item_key]],GDList,Table_ExternalData_1[[#Headers],[5]])</f>
        <v>0</v>
      </c>
      <c r="K484" s="7">
        <f>SUMIFS(GQList,GIList,Table_ExternalData_1[[#This Row],[Item_key]],GDList,Table_ExternalData_1[[#Headers],[6]])</f>
        <v>0</v>
      </c>
      <c r="L484" s="7">
        <f>SUMIFS(GQList,GIList,Table_ExternalData_1[[#This Row],[Item_key]],GDList,Table_ExternalData_1[[#Headers],[7]])</f>
        <v>0</v>
      </c>
      <c r="M484" s="7">
        <f>SUMIFS(GQList,GIList,Table_ExternalData_1[[#This Row],[Item_key]],GDList,Table_ExternalData_1[[#Headers],[8]])</f>
        <v>0</v>
      </c>
      <c r="N484" s="7">
        <f>SUMIFS(GQList,GIList,Table_ExternalData_1[[#This Row],[Item_key]],GDList,Table_ExternalData_1[[#Headers],[9]])</f>
        <v>0</v>
      </c>
      <c r="O484" s="7">
        <f>SUMIFS(GQList,GIList,Table_ExternalData_1[[#This Row],[Item_key]],GDList,Table_ExternalData_1[[#Headers],[10]])</f>
        <v>0</v>
      </c>
      <c r="P484" s="7">
        <f>SUMIFS(GQList,GIList,Table_ExternalData_1[[#This Row],[Item_key]],GDList,Table_ExternalData_1[[#Headers],[11]])</f>
        <v>0</v>
      </c>
      <c r="Q484" s="7">
        <f>SUMIFS(GQList,GIList,Table_ExternalData_1[[#This Row],[Item_key]],GDList,Table_ExternalData_1[[#Headers],[12]])</f>
        <v>0</v>
      </c>
      <c r="R484" s="7">
        <f>SUMIFS(GQList,GIList,Table_ExternalData_1[[#This Row],[Item_key]],GDList,Table_ExternalData_1[[#Headers],[13]])</f>
        <v>0</v>
      </c>
      <c r="S484" s="7">
        <f>SUMIFS(GQList,GIList,Table_ExternalData_1[[#This Row],[Item_key]],GDList,Table_ExternalData_1[[#Headers],[14]])</f>
        <v>0</v>
      </c>
      <c r="T484" s="7">
        <f>SUMIFS(GQList,GIList,Table_ExternalData_1[[#This Row],[Item_key]],GDList,Table_ExternalData_1[[#Headers],[15]])</f>
        <v>0</v>
      </c>
      <c r="U484" s="7">
        <f>SUMIFS(GQList,GIList,Table_ExternalData_1[[#This Row],[Item_key]],GDList,Table_ExternalData_1[[#Headers],[16]])</f>
        <v>0</v>
      </c>
      <c r="V484" s="7">
        <f>SUMIFS(GQList,GIList,Table_ExternalData_1[[#This Row],[Item_key]],GDList,Table_ExternalData_1[[#Headers],[17]])</f>
        <v>0</v>
      </c>
      <c r="W484" s="7">
        <f>SUMIFS(GQList,GIList,Table_ExternalData_1[[#This Row],[Item_key]],GDList,Table_ExternalData_1[[#Headers],[18]])</f>
        <v>0</v>
      </c>
      <c r="X484" s="7">
        <f>SUMIFS(GQList,GIList,Table_ExternalData_1[[#This Row],[Item_key]],GDList,Table_ExternalData_1[[#Headers],[19]])</f>
        <v>0</v>
      </c>
      <c r="Y484" s="7">
        <f>SUMIFS(GQList,GIList,Table_ExternalData_1[[#This Row],[Item_key]],GDList,Table_ExternalData_1[[#Headers],[20]])</f>
        <v>0</v>
      </c>
      <c r="Z484" s="7">
        <f>SUMIFS(GQList,GIList,Table_ExternalData_1[[#This Row],[Item_key]],GDList,Table_ExternalData_1[[#Headers],[21]])</f>
        <v>0</v>
      </c>
      <c r="AA484" s="7">
        <f>SUMIFS(GQList,GIList,Table_ExternalData_1[[#This Row],[Item_key]],GDList,Table_ExternalData_1[[#Headers],[22]])</f>
        <v>0</v>
      </c>
      <c r="AB484" s="7">
        <f>SUMIFS(GQList,GIList,Table_ExternalData_1[[#This Row],[Item_key]],GDList,Table_ExternalData_1[[#Headers],[23]])</f>
        <v>0</v>
      </c>
      <c r="AC484" s="7">
        <f>SUMIFS(GQList,GIList,Table_ExternalData_1[[#This Row],[Item_key]],GDList,Table_ExternalData_1[[#Headers],[24]])</f>
        <v>0</v>
      </c>
      <c r="AD484" s="7">
        <f>SUMIFS(GQList,GIList,Table_ExternalData_1[[#This Row],[Item_key]],GDList,Table_ExternalData_1[[#Headers],[25]])</f>
        <v>2000</v>
      </c>
      <c r="AE484" s="7">
        <f>SUMIFS(GQList,GIList,Table_ExternalData_1[[#This Row],[Item_key]],GDList,Table_ExternalData_1[[#Headers],[26]])</f>
        <v>0</v>
      </c>
      <c r="AF484" s="7">
        <f>SUMIFS(GQList,GIList,Table_ExternalData_1[[#This Row],[Item_key]],GDList,Table_ExternalData_1[[#Headers],[27]])</f>
        <v>0</v>
      </c>
      <c r="AG484" s="7">
        <f>SUMIFS(GQList,GIList,Table_ExternalData_1[[#This Row],[Item_key]],GDList,Table_ExternalData_1[[#Headers],[28]])</f>
        <v>0</v>
      </c>
      <c r="AH484" s="7">
        <f>SUMIFS(GQList,GIList,Table_ExternalData_1[[#This Row],[Item_key]],GDList,Table_ExternalData_1[[#Headers],[29]])</f>
        <v>0</v>
      </c>
      <c r="AI484" s="7">
        <f>SUMIFS(GQList,GIList,Table_ExternalData_1[[#This Row],[Item_key]],GDList,Table_ExternalData_1[[#Headers],[30]])</f>
        <v>0</v>
      </c>
      <c r="AJ484" s="7">
        <f>SUMIFS(GQList,GIList,Table_ExternalData_1[[#This Row],[Item_key]],GDList,Table_ExternalData_1[[#Headers],[31]])</f>
        <v>0</v>
      </c>
      <c r="AK484" s="7">
        <f>SUM(Table_ExternalData_1[[#This Row],[1]:[31]])</f>
        <v>2000</v>
      </c>
    </row>
    <row r="485" spans="1:37" hidden="1">
      <c r="A485" s="3" t="s">
        <v>1318</v>
      </c>
      <c r="B485" s="3" t="s">
        <v>340</v>
      </c>
      <c r="C485" s="3" t="s">
        <v>1330</v>
      </c>
      <c r="D485" s="3" t="s">
        <v>1331</v>
      </c>
      <c r="E485" s="6" t="s">
        <v>1662</v>
      </c>
      <c r="F485" s="7">
        <f>SUMIFS(GQList,GIList,Table_ExternalData_1[[#This Row],[Item_key]],GDList,Table_ExternalData_1[[#Headers],[1]])</f>
        <v>0</v>
      </c>
      <c r="G485" s="7">
        <f>SUMIFS(GQList,GIList,Table_ExternalData_1[[#This Row],[Item_key]],GDList,Table_ExternalData_1[[#Headers],[2]])</f>
        <v>0</v>
      </c>
      <c r="H485" s="7">
        <f>SUMIFS(GQList,GIList,Table_ExternalData_1[[#This Row],[Item_key]],GDList,Table_ExternalData_1[[#Headers],[3]])</f>
        <v>0</v>
      </c>
      <c r="I485" s="7">
        <f>SUMIFS(GQList,GIList,Table_ExternalData_1[[#This Row],[Item_key]],GDList,Table_ExternalData_1[[#Headers],[4]])</f>
        <v>0</v>
      </c>
      <c r="J485" s="7">
        <f>SUMIFS(GQList,GIList,Table_ExternalData_1[[#This Row],[Item_key]],GDList,Table_ExternalData_1[[#Headers],[5]])</f>
        <v>0</v>
      </c>
      <c r="K485" s="7">
        <f>SUMIFS(GQList,GIList,Table_ExternalData_1[[#This Row],[Item_key]],GDList,Table_ExternalData_1[[#Headers],[6]])</f>
        <v>0</v>
      </c>
      <c r="L485" s="7">
        <f>SUMIFS(GQList,GIList,Table_ExternalData_1[[#This Row],[Item_key]],GDList,Table_ExternalData_1[[#Headers],[7]])</f>
        <v>0</v>
      </c>
      <c r="M485" s="7">
        <f>SUMIFS(GQList,GIList,Table_ExternalData_1[[#This Row],[Item_key]],GDList,Table_ExternalData_1[[#Headers],[8]])</f>
        <v>0</v>
      </c>
      <c r="N485" s="7">
        <f>SUMIFS(GQList,GIList,Table_ExternalData_1[[#This Row],[Item_key]],GDList,Table_ExternalData_1[[#Headers],[9]])</f>
        <v>0</v>
      </c>
      <c r="O485" s="7">
        <f>SUMIFS(GQList,GIList,Table_ExternalData_1[[#This Row],[Item_key]],GDList,Table_ExternalData_1[[#Headers],[10]])</f>
        <v>0</v>
      </c>
      <c r="P485" s="7">
        <f>SUMIFS(GQList,GIList,Table_ExternalData_1[[#This Row],[Item_key]],GDList,Table_ExternalData_1[[#Headers],[11]])</f>
        <v>0</v>
      </c>
      <c r="Q485" s="7">
        <f>SUMIFS(GQList,GIList,Table_ExternalData_1[[#This Row],[Item_key]],GDList,Table_ExternalData_1[[#Headers],[12]])</f>
        <v>0</v>
      </c>
      <c r="R485" s="7">
        <f>SUMIFS(GQList,GIList,Table_ExternalData_1[[#This Row],[Item_key]],GDList,Table_ExternalData_1[[#Headers],[13]])</f>
        <v>0</v>
      </c>
      <c r="S485" s="7">
        <f>SUMIFS(GQList,GIList,Table_ExternalData_1[[#This Row],[Item_key]],GDList,Table_ExternalData_1[[#Headers],[14]])</f>
        <v>1000</v>
      </c>
      <c r="T485" s="7">
        <f>SUMIFS(GQList,GIList,Table_ExternalData_1[[#This Row],[Item_key]],GDList,Table_ExternalData_1[[#Headers],[15]])</f>
        <v>0</v>
      </c>
      <c r="U485" s="7">
        <f>SUMIFS(GQList,GIList,Table_ExternalData_1[[#This Row],[Item_key]],GDList,Table_ExternalData_1[[#Headers],[16]])</f>
        <v>5000</v>
      </c>
      <c r="V485" s="7">
        <f>SUMIFS(GQList,GIList,Table_ExternalData_1[[#This Row],[Item_key]],GDList,Table_ExternalData_1[[#Headers],[17]])</f>
        <v>6740</v>
      </c>
      <c r="W485" s="7">
        <f>SUMIFS(GQList,GIList,Table_ExternalData_1[[#This Row],[Item_key]],GDList,Table_ExternalData_1[[#Headers],[18]])</f>
        <v>0</v>
      </c>
      <c r="X485" s="7">
        <f>SUMIFS(GQList,GIList,Table_ExternalData_1[[#This Row],[Item_key]],GDList,Table_ExternalData_1[[#Headers],[19]])</f>
        <v>0</v>
      </c>
      <c r="Y485" s="7">
        <f>SUMIFS(GQList,GIList,Table_ExternalData_1[[#This Row],[Item_key]],GDList,Table_ExternalData_1[[#Headers],[20]])</f>
        <v>0</v>
      </c>
      <c r="Z485" s="7">
        <f>SUMIFS(GQList,GIList,Table_ExternalData_1[[#This Row],[Item_key]],GDList,Table_ExternalData_1[[#Headers],[21]])</f>
        <v>0</v>
      </c>
      <c r="AA485" s="7">
        <f>SUMIFS(GQList,GIList,Table_ExternalData_1[[#This Row],[Item_key]],GDList,Table_ExternalData_1[[#Headers],[22]])</f>
        <v>0</v>
      </c>
      <c r="AB485" s="7">
        <f>SUMIFS(GQList,GIList,Table_ExternalData_1[[#This Row],[Item_key]],GDList,Table_ExternalData_1[[#Headers],[23]])</f>
        <v>0</v>
      </c>
      <c r="AC485" s="7">
        <f>SUMIFS(GQList,GIList,Table_ExternalData_1[[#This Row],[Item_key]],GDList,Table_ExternalData_1[[#Headers],[24]])</f>
        <v>1260</v>
      </c>
      <c r="AD485" s="7">
        <f>SUMIFS(GQList,GIList,Table_ExternalData_1[[#This Row],[Item_key]],GDList,Table_ExternalData_1[[#Headers],[25]])</f>
        <v>0</v>
      </c>
      <c r="AE485" s="7">
        <f>SUMIFS(GQList,GIList,Table_ExternalData_1[[#This Row],[Item_key]],GDList,Table_ExternalData_1[[#Headers],[26]])</f>
        <v>0</v>
      </c>
      <c r="AF485" s="7">
        <f>SUMIFS(GQList,GIList,Table_ExternalData_1[[#This Row],[Item_key]],GDList,Table_ExternalData_1[[#Headers],[27]])</f>
        <v>0</v>
      </c>
      <c r="AG485" s="7">
        <f>SUMIFS(GQList,GIList,Table_ExternalData_1[[#This Row],[Item_key]],GDList,Table_ExternalData_1[[#Headers],[28]])</f>
        <v>0</v>
      </c>
      <c r="AH485" s="7">
        <f>SUMIFS(GQList,GIList,Table_ExternalData_1[[#This Row],[Item_key]],GDList,Table_ExternalData_1[[#Headers],[29]])</f>
        <v>0</v>
      </c>
      <c r="AI485" s="7">
        <f>SUMIFS(GQList,GIList,Table_ExternalData_1[[#This Row],[Item_key]],GDList,Table_ExternalData_1[[#Headers],[30]])</f>
        <v>0</v>
      </c>
      <c r="AJ485" s="7">
        <f>SUMIFS(GQList,GIList,Table_ExternalData_1[[#This Row],[Item_key]],GDList,Table_ExternalData_1[[#Headers],[31]])</f>
        <v>0</v>
      </c>
      <c r="AK485" s="7">
        <f>SUM(Table_ExternalData_1[[#This Row],[1]:[31]])</f>
        <v>14000</v>
      </c>
    </row>
    <row r="486" spans="1:37" hidden="1">
      <c r="A486" s="3" t="s">
        <v>1318</v>
      </c>
      <c r="B486" s="3" t="s">
        <v>341</v>
      </c>
      <c r="C486" s="3" t="s">
        <v>1332</v>
      </c>
      <c r="D486" s="3" t="s">
        <v>1333</v>
      </c>
      <c r="E486" s="6" t="s">
        <v>1662</v>
      </c>
      <c r="F486" s="7">
        <f>SUMIFS(GQList,GIList,Table_ExternalData_1[[#This Row],[Item_key]],GDList,Table_ExternalData_1[[#Headers],[1]])</f>
        <v>0</v>
      </c>
      <c r="G486" s="7">
        <f>SUMIFS(GQList,GIList,Table_ExternalData_1[[#This Row],[Item_key]],GDList,Table_ExternalData_1[[#Headers],[2]])</f>
        <v>0</v>
      </c>
      <c r="H486" s="7">
        <f>SUMIFS(GQList,GIList,Table_ExternalData_1[[#This Row],[Item_key]],GDList,Table_ExternalData_1[[#Headers],[3]])</f>
        <v>0</v>
      </c>
      <c r="I486" s="7">
        <f>SUMIFS(GQList,GIList,Table_ExternalData_1[[#This Row],[Item_key]],GDList,Table_ExternalData_1[[#Headers],[4]])</f>
        <v>0</v>
      </c>
      <c r="J486" s="7">
        <f>SUMIFS(GQList,GIList,Table_ExternalData_1[[#This Row],[Item_key]],GDList,Table_ExternalData_1[[#Headers],[5]])</f>
        <v>0</v>
      </c>
      <c r="K486" s="7">
        <f>SUMIFS(GQList,GIList,Table_ExternalData_1[[#This Row],[Item_key]],GDList,Table_ExternalData_1[[#Headers],[6]])</f>
        <v>0</v>
      </c>
      <c r="L486" s="7">
        <f>SUMIFS(GQList,GIList,Table_ExternalData_1[[#This Row],[Item_key]],GDList,Table_ExternalData_1[[#Headers],[7]])</f>
        <v>0</v>
      </c>
      <c r="M486" s="7">
        <f>SUMIFS(GQList,GIList,Table_ExternalData_1[[#This Row],[Item_key]],GDList,Table_ExternalData_1[[#Headers],[8]])</f>
        <v>0</v>
      </c>
      <c r="N486" s="7">
        <f>SUMIFS(GQList,GIList,Table_ExternalData_1[[#This Row],[Item_key]],GDList,Table_ExternalData_1[[#Headers],[9]])</f>
        <v>0</v>
      </c>
      <c r="O486" s="7">
        <f>SUMIFS(GQList,GIList,Table_ExternalData_1[[#This Row],[Item_key]],GDList,Table_ExternalData_1[[#Headers],[10]])</f>
        <v>0</v>
      </c>
      <c r="P486" s="7">
        <f>SUMIFS(GQList,GIList,Table_ExternalData_1[[#This Row],[Item_key]],GDList,Table_ExternalData_1[[#Headers],[11]])</f>
        <v>0</v>
      </c>
      <c r="Q486" s="7">
        <f>SUMIFS(GQList,GIList,Table_ExternalData_1[[#This Row],[Item_key]],GDList,Table_ExternalData_1[[#Headers],[12]])</f>
        <v>0</v>
      </c>
      <c r="R486" s="7">
        <f>SUMIFS(GQList,GIList,Table_ExternalData_1[[#This Row],[Item_key]],GDList,Table_ExternalData_1[[#Headers],[13]])</f>
        <v>0</v>
      </c>
      <c r="S486" s="7">
        <f>SUMIFS(GQList,GIList,Table_ExternalData_1[[#This Row],[Item_key]],GDList,Table_ExternalData_1[[#Headers],[14]])</f>
        <v>1000</v>
      </c>
      <c r="T486" s="7">
        <f>SUMIFS(GQList,GIList,Table_ExternalData_1[[#This Row],[Item_key]],GDList,Table_ExternalData_1[[#Headers],[15]])</f>
        <v>0</v>
      </c>
      <c r="U486" s="7">
        <f>SUMIFS(GQList,GIList,Table_ExternalData_1[[#This Row],[Item_key]],GDList,Table_ExternalData_1[[#Headers],[16]])</f>
        <v>5000</v>
      </c>
      <c r="V486" s="7">
        <f>SUMIFS(GQList,GIList,Table_ExternalData_1[[#This Row],[Item_key]],GDList,Table_ExternalData_1[[#Headers],[17]])</f>
        <v>0</v>
      </c>
      <c r="W486" s="7">
        <f>SUMIFS(GQList,GIList,Table_ExternalData_1[[#This Row],[Item_key]],GDList,Table_ExternalData_1[[#Headers],[18]])</f>
        <v>0</v>
      </c>
      <c r="X486" s="7">
        <f>SUMIFS(GQList,GIList,Table_ExternalData_1[[#This Row],[Item_key]],GDList,Table_ExternalData_1[[#Headers],[19]])</f>
        <v>0</v>
      </c>
      <c r="Y486" s="7">
        <f>SUMIFS(GQList,GIList,Table_ExternalData_1[[#This Row],[Item_key]],GDList,Table_ExternalData_1[[#Headers],[20]])</f>
        <v>0</v>
      </c>
      <c r="Z486" s="7">
        <f>SUMIFS(GQList,GIList,Table_ExternalData_1[[#This Row],[Item_key]],GDList,Table_ExternalData_1[[#Headers],[21]])</f>
        <v>0</v>
      </c>
      <c r="AA486" s="7">
        <f>SUMIFS(GQList,GIList,Table_ExternalData_1[[#This Row],[Item_key]],GDList,Table_ExternalData_1[[#Headers],[22]])</f>
        <v>0</v>
      </c>
      <c r="AB486" s="7">
        <f>SUMIFS(GQList,GIList,Table_ExternalData_1[[#This Row],[Item_key]],GDList,Table_ExternalData_1[[#Headers],[23]])</f>
        <v>0</v>
      </c>
      <c r="AC486" s="7">
        <f>SUMIFS(GQList,GIList,Table_ExternalData_1[[#This Row],[Item_key]],GDList,Table_ExternalData_1[[#Headers],[24]])</f>
        <v>0</v>
      </c>
      <c r="AD486" s="7">
        <f>SUMIFS(GQList,GIList,Table_ExternalData_1[[#This Row],[Item_key]],GDList,Table_ExternalData_1[[#Headers],[25]])</f>
        <v>0</v>
      </c>
      <c r="AE486" s="7">
        <f>SUMIFS(GQList,GIList,Table_ExternalData_1[[#This Row],[Item_key]],GDList,Table_ExternalData_1[[#Headers],[26]])</f>
        <v>0</v>
      </c>
      <c r="AF486" s="7">
        <f>SUMIFS(GQList,GIList,Table_ExternalData_1[[#This Row],[Item_key]],GDList,Table_ExternalData_1[[#Headers],[27]])</f>
        <v>0</v>
      </c>
      <c r="AG486" s="7">
        <f>SUMIFS(GQList,GIList,Table_ExternalData_1[[#This Row],[Item_key]],GDList,Table_ExternalData_1[[#Headers],[28]])</f>
        <v>0</v>
      </c>
      <c r="AH486" s="7">
        <f>SUMIFS(GQList,GIList,Table_ExternalData_1[[#This Row],[Item_key]],GDList,Table_ExternalData_1[[#Headers],[29]])</f>
        <v>0</v>
      </c>
      <c r="AI486" s="7">
        <f>SUMIFS(GQList,GIList,Table_ExternalData_1[[#This Row],[Item_key]],GDList,Table_ExternalData_1[[#Headers],[30]])</f>
        <v>0</v>
      </c>
      <c r="AJ486" s="7">
        <f>SUMIFS(GQList,GIList,Table_ExternalData_1[[#This Row],[Item_key]],GDList,Table_ExternalData_1[[#Headers],[31]])</f>
        <v>0</v>
      </c>
      <c r="AK486" s="7">
        <f>SUM(Table_ExternalData_1[[#This Row],[1]:[31]])</f>
        <v>6000</v>
      </c>
    </row>
    <row r="487" spans="1:37" hidden="1">
      <c r="A487" s="3" t="s">
        <v>1318</v>
      </c>
      <c r="B487" s="3" t="s">
        <v>342</v>
      </c>
      <c r="C487" s="3" t="s">
        <v>1334</v>
      </c>
      <c r="D487" s="3" t="s">
        <v>1335</v>
      </c>
      <c r="E487" s="6" t="s">
        <v>1662</v>
      </c>
      <c r="F487" s="7">
        <f>SUMIFS(GQList,GIList,Table_ExternalData_1[[#This Row],[Item_key]],GDList,Table_ExternalData_1[[#Headers],[1]])</f>
        <v>0</v>
      </c>
      <c r="G487" s="7">
        <f>SUMIFS(GQList,GIList,Table_ExternalData_1[[#This Row],[Item_key]],GDList,Table_ExternalData_1[[#Headers],[2]])</f>
        <v>0</v>
      </c>
      <c r="H487" s="7">
        <f>SUMIFS(GQList,GIList,Table_ExternalData_1[[#This Row],[Item_key]],GDList,Table_ExternalData_1[[#Headers],[3]])</f>
        <v>0</v>
      </c>
      <c r="I487" s="7">
        <f>SUMIFS(GQList,GIList,Table_ExternalData_1[[#This Row],[Item_key]],GDList,Table_ExternalData_1[[#Headers],[4]])</f>
        <v>0</v>
      </c>
      <c r="J487" s="7">
        <f>SUMIFS(GQList,GIList,Table_ExternalData_1[[#This Row],[Item_key]],GDList,Table_ExternalData_1[[#Headers],[5]])</f>
        <v>0</v>
      </c>
      <c r="K487" s="7">
        <f>SUMIFS(GQList,GIList,Table_ExternalData_1[[#This Row],[Item_key]],GDList,Table_ExternalData_1[[#Headers],[6]])</f>
        <v>0</v>
      </c>
      <c r="L487" s="7">
        <f>SUMIFS(GQList,GIList,Table_ExternalData_1[[#This Row],[Item_key]],GDList,Table_ExternalData_1[[#Headers],[7]])</f>
        <v>0</v>
      </c>
      <c r="M487" s="7">
        <f>SUMIFS(GQList,GIList,Table_ExternalData_1[[#This Row],[Item_key]],GDList,Table_ExternalData_1[[#Headers],[8]])</f>
        <v>0</v>
      </c>
      <c r="N487" s="7">
        <f>SUMIFS(GQList,GIList,Table_ExternalData_1[[#This Row],[Item_key]],GDList,Table_ExternalData_1[[#Headers],[9]])</f>
        <v>0</v>
      </c>
      <c r="O487" s="7">
        <f>SUMIFS(GQList,GIList,Table_ExternalData_1[[#This Row],[Item_key]],GDList,Table_ExternalData_1[[#Headers],[10]])</f>
        <v>0</v>
      </c>
      <c r="P487" s="7">
        <f>SUMIFS(GQList,GIList,Table_ExternalData_1[[#This Row],[Item_key]],GDList,Table_ExternalData_1[[#Headers],[11]])</f>
        <v>0</v>
      </c>
      <c r="Q487" s="7">
        <f>SUMIFS(GQList,GIList,Table_ExternalData_1[[#This Row],[Item_key]],GDList,Table_ExternalData_1[[#Headers],[12]])</f>
        <v>0</v>
      </c>
      <c r="R487" s="7">
        <f>SUMIFS(GQList,GIList,Table_ExternalData_1[[#This Row],[Item_key]],GDList,Table_ExternalData_1[[#Headers],[13]])</f>
        <v>0</v>
      </c>
      <c r="S487" s="7">
        <f>SUMIFS(GQList,GIList,Table_ExternalData_1[[#This Row],[Item_key]],GDList,Table_ExternalData_1[[#Headers],[14]])</f>
        <v>9500</v>
      </c>
      <c r="T487" s="7">
        <f>SUMIFS(GQList,GIList,Table_ExternalData_1[[#This Row],[Item_key]],GDList,Table_ExternalData_1[[#Headers],[15]])</f>
        <v>0</v>
      </c>
      <c r="U487" s="7">
        <f>SUMIFS(GQList,GIList,Table_ExternalData_1[[#This Row],[Item_key]],GDList,Table_ExternalData_1[[#Headers],[16]])</f>
        <v>3000</v>
      </c>
      <c r="V487" s="7">
        <f>SUMIFS(GQList,GIList,Table_ExternalData_1[[#This Row],[Item_key]],GDList,Table_ExternalData_1[[#Headers],[17]])</f>
        <v>0</v>
      </c>
      <c r="W487" s="7">
        <f>SUMIFS(GQList,GIList,Table_ExternalData_1[[#This Row],[Item_key]],GDList,Table_ExternalData_1[[#Headers],[18]])</f>
        <v>0</v>
      </c>
      <c r="X487" s="7">
        <f>SUMIFS(GQList,GIList,Table_ExternalData_1[[#This Row],[Item_key]],GDList,Table_ExternalData_1[[#Headers],[19]])</f>
        <v>0</v>
      </c>
      <c r="Y487" s="7">
        <f>SUMIFS(GQList,GIList,Table_ExternalData_1[[#This Row],[Item_key]],GDList,Table_ExternalData_1[[#Headers],[20]])</f>
        <v>2350</v>
      </c>
      <c r="Z487" s="7">
        <f>SUMIFS(GQList,GIList,Table_ExternalData_1[[#This Row],[Item_key]],GDList,Table_ExternalData_1[[#Headers],[21]])</f>
        <v>7150</v>
      </c>
      <c r="AA487" s="7">
        <f>SUMIFS(GQList,GIList,Table_ExternalData_1[[#This Row],[Item_key]],GDList,Table_ExternalData_1[[#Headers],[22]])</f>
        <v>0</v>
      </c>
      <c r="AB487" s="7">
        <f>SUMIFS(GQList,GIList,Table_ExternalData_1[[#This Row],[Item_key]],GDList,Table_ExternalData_1[[#Headers],[23]])</f>
        <v>0</v>
      </c>
      <c r="AC487" s="7">
        <f>SUMIFS(GQList,GIList,Table_ExternalData_1[[#This Row],[Item_key]],GDList,Table_ExternalData_1[[#Headers],[24]])</f>
        <v>0</v>
      </c>
      <c r="AD487" s="7">
        <f>SUMIFS(GQList,GIList,Table_ExternalData_1[[#This Row],[Item_key]],GDList,Table_ExternalData_1[[#Headers],[25]])</f>
        <v>0</v>
      </c>
      <c r="AE487" s="7">
        <f>SUMIFS(GQList,GIList,Table_ExternalData_1[[#This Row],[Item_key]],GDList,Table_ExternalData_1[[#Headers],[26]])</f>
        <v>0</v>
      </c>
      <c r="AF487" s="7">
        <f>SUMIFS(GQList,GIList,Table_ExternalData_1[[#This Row],[Item_key]],GDList,Table_ExternalData_1[[#Headers],[27]])</f>
        <v>0</v>
      </c>
      <c r="AG487" s="7">
        <f>SUMIFS(GQList,GIList,Table_ExternalData_1[[#This Row],[Item_key]],GDList,Table_ExternalData_1[[#Headers],[28]])</f>
        <v>0</v>
      </c>
      <c r="AH487" s="7">
        <f>SUMIFS(GQList,GIList,Table_ExternalData_1[[#This Row],[Item_key]],GDList,Table_ExternalData_1[[#Headers],[29]])</f>
        <v>0</v>
      </c>
      <c r="AI487" s="7">
        <f>SUMIFS(GQList,GIList,Table_ExternalData_1[[#This Row],[Item_key]],GDList,Table_ExternalData_1[[#Headers],[30]])</f>
        <v>0</v>
      </c>
      <c r="AJ487" s="7">
        <f>SUMIFS(GQList,GIList,Table_ExternalData_1[[#This Row],[Item_key]],GDList,Table_ExternalData_1[[#Headers],[31]])</f>
        <v>0</v>
      </c>
      <c r="AK487" s="7">
        <f>SUM(Table_ExternalData_1[[#This Row],[1]:[31]])</f>
        <v>22000</v>
      </c>
    </row>
    <row r="488" spans="1:37" hidden="1">
      <c r="A488" s="3" t="s">
        <v>1318</v>
      </c>
      <c r="B488" s="3" t="s">
        <v>343</v>
      </c>
      <c r="C488" s="3" t="s">
        <v>1614</v>
      </c>
      <c r="D488" s="3" t="s">
        <v>1615</v>
      </c>
      <c r="E488" s="6" t="s">
        <v>1662</v>
      </c>
      <c r="F488" s="7">
        <f>SUMIFS(GQList,GIList,Table_ExternalData_1[[#This Row],[Item_key]],GDList,Table_ExternalData_1[[#Headers],[1]])</f>
        <v>0</v>
      </c>
      <c r="G488" s="7">
        <f>SUMIFS(GQList,GIList,Table_ExternalData_1[[#This Row],[Item_key]],GDList,Table_ExternalData_1[[#Headers],[2]])</f>
        <v>0</v>
      </c>
      <c r="H488" s="7">
        <f>SUMIFS(GQList,GIList,Table_ExternalData_1[[#This Row],[Item_key]],GDList,Table_ExternalData_1[[#Headers],[3]])</f>
        <v>0</v>
      </c>
      <c r="I488" s="7">
        <f>SUMIFS(GQList,GIList,Table_ExternalData_1[[#This Row],[Item_key]],GDList,Table_ExternalData_1[[#Headers],[4]])</f>
        <v>0</v>
      </c>
      <c r="J488" s="7">
        <f>SUMIFS(GQList,GIList,Table_ExternalData_1[[#This Row],[Item_key]],GDList,Table_ExternalData_1[[#Headers],[5]])</f>
        <v>0</v>
      </c>
      <c r="K488" s="7">
        <f>SUMIFS(GQList,GIList,Table_ExternalData_1[[#This Row],[Item_key]],GDList,Table_ExternalData_1[[#Headers],[6]])</f>
        <v>0</v>
      </c>
      <c r="L488" s="7">
        <f>SUMIFS(GQList,GIList,Table_ExternalData_1[[#This Row],[Item_key]],GDList,Table_ExternalData_1[[#Headers],[7]])</f>
        <v>0</v>
      </c>
      <c r="M488" s="7">
        <f>SUMIFS(GQList,GIList,Table_ExternalData_1[[#This Row],[Item_key]],GDList,Table_ExternalData_1[[#Headers],[8]])</f>
        <v>0</v>
      </c>
      <c r="N488" s="7">
        <f>SUMIFS(GQList,GIList,Table_ExternalData_1[[#This Row],[Item_key]],GDList,Table_ExternalData_1[[#Headers],[9]])</f>
        <v>0</v>
      </c>
      <c r="O488" s="7">
        <f>SUMIFS(GQList,GIList,Table_ExternalData_1[[#This Row],[Item_key]],GDList,Table_ExternalData_1[[#Headers],[10]])</f>
        <v>0</v>
      </c>
      <c r="P488" s="7">
        <f>SUMIFS(GQList,GIList,Table_ExternalData_1[[#This Row],[Item_key]],GDList,Table_ExternalData_1[[#Headers],[11]])</f>
        <v>0</v>
      </c>
      <c r="Q488" s="7">
        <f>SUMIFS(GQList,GIList,Table_ExternalData_1[[#This Row],[Item_key]],GDList,Table_ExternalData_1[[#Headers],[12]])</f>
        <v>0</v>
      </c>
      <c r="R488" s="7">
        <f>SUMIFS(GQList,GIList,Table_ExternalData_1[[#This Row],[Item_key]],GDList,Table_ExternalData_1[[#Headers],[13]])</f>
        <v>0</v>
      </c>
      <c r="S488" s="7">
        <f>SUMIFS(GQList,GIList,Table_ExternalData_1[[#This Row],[Item_key]],GDList,Table_ExternalData_1[[#Headers],[14]])</f>
        <v>6600</v>
      </c>
      <c r="T488" s="7">
        <f>SUMIFS(GQList,GIList,Table_ExternalData_1[[#This Row],[Item_key]],GDList,Table_ExternalData_1[[#Headers],[15]])</f>
        <v>0</v>
      </c>
      <c r="U488" s="7">
        <f>SUMIFS(GQList,GIList,Table_ExternalData_1[[#This Row],[Item_key]],GDList,Table_ExternalData_1[[#Headers],[16]])</f>
        <v>0</v>
      </c>
      <c r="V488" s="7">
        <f>SUMIFS(GQList,GIList,Table_ExternalData_1[[#This Row],[Item_key]],GDList,Table_ExternalData_1[[#Headers],[17]])</f>
        <v>0</v>
      </c>
      <c r="W488" s="7">
        <f>SUMIFS(GQList,GIList,Table_ExternalData_1[[#This Row],[Item_key]],GDList,Table_ExternalData_1[[#Headers],[18]])</f>
        <v>0</v>
      </c>
      <c r="X488" s="7">
        <f>SUMIFS(GQList,GIList,Table_ExternalData_1[[#This Row],[Item_key]],GDList,Table_ExternalData_1[[#Headers],[19]])</f>
        <v>0</v>
      </c>
      <c r="Y488" s="7">
        <f>SUMIFS(GQList,GIList,Table_ExternalData_1[[#This Row],[Item_key]],GDList,Table_ExternalData_1[[#Headers],[20]])</f>
        <v>5300</v>
      </c>
      <c r="Z488" s="7">
        <f>SUMIFS(GQList,GIList,Table_ExternalData_1[[#This Row],[Item_key]],GDList,Table_ExternalData_1[[#Headers],[21]])</f>
        <v>3100</v>
      </c>
      <c r="AA488" s="7">
        <f>SUMIFS(GQList,GIList,Table_ExternalData_1[[#This Row],[Item_key]],GDList,Table_ExternalData_1[[#Headers],[22]])</f>
        <v>0</v>
      </c>
      <c r="AB488" s="7">
        <f>SUMIFS(GQList,GIList,Table_ExternalData_1[[#This Row],[Item_key]],GDList,Table_ExternalData_1[[#Headers],[23]])</f>
        <v>0</v>
      </c>
      <c r="AC488" s="7">
        <f>SUMIFS(GQList,GIList,Table_ExternalData_1[[#This Row],[Item_key]],GDList,Table_ExternalData_1[[#Headers],[24]])</f>
        <v>0</v>
      </c>
      <c r="AD488" s="7">
        <f>SUMIFS(GQList,GIList,Table_ExternalData_1[[#This Row],[Item_key]],GDList,Table_ExternalData_1[[#Headers],[25]])</f>
        <v>0</v>
      </c>
      <c r="AE488" s="7">
        <f>SUMIFS(GQList,GIList,Table_ExternalData_1[[#This Row],[Item_key]],GDList,Table_ExternalData_1[[#Headers],[26]])</f>
        <v>0</v>
      </c>
      <c r="AF488" s="7">
        <f>SUMIFS(GQList,GIList,Table_ExternalData_1[[#This Row],[Item_key]],GDList,Table_ExternalData_1[[#Headers],[27]])</f>
        <v>0</v>
      </c>
      <c r="AG488" s="7">
        <f>SUMIFS(GQList,GIList,Table_ExternalData_1[[#This Row],[Item_key]],GDList,Table_ExternalData_1[[#Headers],[28]])</f>
        <v>0</v>
      </c>
      <c r="AH488" s="7">
        <f>SUMIFS(GQList,GIList,Table_ExternalData_1[[#This Row],[Item_key]],GDList,Table_ExternalData_1[[#Headers],[29]])</f>
        <v>0</v>
      </c>
      <c r="AI488" s="7">
        <f>SUMIFS(GQList,GIList,Table_ExternalData_1[[#This Row],[Item_key]],GDList,Table_ExternalData_1[[#Headers],[30]])</f>
        <v>0</v>
      </c>
      <c r="AJ488" s="7">
        <f>SUMIFS(GQList,GIList,Table_ExternalData_1[[#This Row],[Item_key]],GDList,Table_ExternalData_1[[#Headers],[31]])</f>
        <v>6500</v>
      </c>
      <c r="AK488" s="7">
        <f>SUM(Table_ExternalData_1[[#This Row],[1]:[31]])</f>
        <v>21500</v>
      </c>
    </row>
    <row r="489" spans="1:37" ht="24" hidden="1">
      <c r="A489" s="3" t="s">
        <v>1318</v>
      </c>
      <c r="B489" s="3" t="s">
        <v>404</v>
      </c>
      <c r="C489" s="3" t="s">
        <v>1340</v>
      </c>
      <c r="D489" s="3" t="s">
        <v>1341</v>
      </c>
      <c r="E489" s="6" t="s">
        <v>1662</v>
      </c>
      <c r="F489" s="7">
        <f>SUMIFS(GQList,GIList,Table_ExternalData_1[[#This Row],[Item_key]],GDList,Table_ExternalData_1[[#Headers],[1]])</f>
        <v>0</v>
      </c>
      <c r="G489" s="7">
        <f>SUMIFS(GQList,GIList,Table_ExternalData_1[[#This Row],[Item_key]],GDList,Table_ExternalData_1[[#Headers],[2]])</f>
        <v>0</v>
      </c>
      <c r="H489" s="7">
        <f>SUMIFS(GQList,GIList,Table_ExternalData_1[[#This Row],[Item_key]],GDList,Table_ExternalData_1[[#Headers],[3]])</f>
        <v>0</v>
      </c>
      <c r="I489" s="7">
        <f>SUMIFS(GQList,GIList,Table_ExternalData_1[[#This Row],[Item_key]],GDList,Table_ExternalData_1[[#Headers],[4]])</f>
        <v>0</v>
      </c>
      <c r="J489" s="7">
        <f>SUMIFS(GQList,GIList,Table_ExternalData_1[[#This Row],[Item_key]],GDList,Table_ExternalData_1[[#Headers],[5]])</f>
        <v>0</v>
      </c>
      <c r="K489" s="7">
        <f>SUMIFS(GQList,GIList,Table_ExternalData_1[[#This Row],[Item_key]],GDList,Table_ExternalData_1[[#Headers],[6]])</f>
        <v>0</v>
      </c>
      <c r="L489" s="7">
        <f>SUMIFS(GQList,GIList,Table_ExternalData_1[[#This Row],[Item_key]],GDList,Table_ExternalData_1[[#Headers],[7]])</f>
        <v>0</v>
      </c>
      <c r="M489" s="7">
        <f>SUMIFS(GQList,GIList,Table_ExternalData_1[[#This Row],[Item_key]],GDList,Table_ExternalData_1[[#Headers],[8]])</f>
        <v>0</v>
      </c>
      <c r="N489" s="7">
        <f>SUMIFS(GQList,GIList,Table_ExternalData_1[[#This Row],[Item_key]],GDList,Table_ExternalData_1[[#Headers],[9]])</f>
        <v>0</v>
      </c>
      <c r="O489" s="7">
        <f>SUMIFS(GQList,GIList,Table_ExternalData_1[[#This Row],[Item_key]],GDList,Table_ExternalData_1[[#Headers],[10]])</f>
        <v>0</v>
      </c>
      <c r="P489" s="7">
        <f>SUMIFS(GQList,GIList,Table_ExternalData_1[[#This Row],[Item_key]],GDList,Table_ExternalData_1[[#Headers],[11]])</f>
        <v>0</v>
      </c>
      <c r="Q489" s="7">
        <f>SUMIFS(GQList,GIList,Table_ExternalData_1[[#This Row],[Item_key]],GDList,Table_ExternalData_1[[#Headers],[12]])</f>
        <v>0</v>
      </c>
      <c r="R489" s="7">
        <f>SUMIFS(GQList,GIList,Table_ExternalData_1[[#This Row],[Item_key]],GDList,Table_ExternalData_1[[#Headers],[13]])</f>
        <v>0</v>
      </c>
      <c r="S489" s="7">
        <f>SUMIFS(GQList,GIList,Table_ExternalData_1[[#This Row],[Item_key]],GDList,Table_ExternalData_1[[#Headers],[14]])</f>
        <v>0</v>
      </c>
      <c r="T489" s="7">
        <f>SUMIFS(GQList,GIList,Table_ExternalData_1[[#This Row],[Item_key]],GDList,Table_ExternalData_1[[#Headers],[15]])</f>
        <v>0</v>
      </c>
      <c r="U489" s="7">
        <f>SUMIFS(GQList,GIList,Table_ExternalData_1[[#This Row],[Item_key]],GDList,Table_ExternalData_1[[#Headers],[16]])</f>
        <v>0</v>
      </c>
      <c r="V489" s="7">
        <f>SUMIFS(GQList,GIList,Table_ExternalData_1[[#This Row],[Item_key]],GDList,Table_ExternalData_1[[#Headers],[17]])</f>
        <v>5000</v>
      </c>
      <c r="W489" s="7">
        <f>SUMIFS(GQList,GIList,Table_ExternalData_1[[#This Row],[Item_key]],GDList,Table_ExternalData_1[[#Headers],[18]])</f>
        <v>0</v>
      </c>
      <c r="X489" s="7">
        <f>SUMIFS(GQList,GIList,Table_ExternalData_1[[#This Row],[Item_key]],GDList,Table_ExternalData_1[[#Headers],[19]])</f>
        <v>0</v>
      </c>
      <c r="Y489" s="7">
        <f>SUMIFS(GQList,GIList,Table_ExternalData_1[[#This Row],[Item_key]],GDList,Table_ExternalData_1[[#Headers],[20]])</f>
        <v>0</v>
      </c>
      <c r="Z489" s="7">
        <f>SUMIFS(GQList,GIList,Table_ExternalData_1[[#This Row],[Item_key]],GDList,Table_ExternalData_1[[#Headers],[21]])</f>
        <v>0</v>
      </c>
      <c r="AA489" s="7">
        <f>SUMIFS(GQList,GIList,Table_ExternalData_1[[#This Row],[Item_key]],GDList,Table_ExternalData_1[[#Headers],[22]])</f>
        <v>0</v>
      </c>
      <c r="AB489" s="7">
        <f>SUMIFS(GQList,GIList,Table_ExternalData_1[[#This Row],[Item_key]],GDList,Table_ExternalData_1[[#Headers],[23]])</f>
        <v>0</v>
      </c>
      <c r="AC489" s="7">
        <f>SUMIFS(GQList,GIList,Table_ExternalData_1[[#This Row],[Item_key]],GDList,Table_ExternalData_1[[#Headers],[24]])</f>
        <v>0</v>
      </c>
      <c r="AD489" s="7">
        <f>SUMIFS(GQList,GIList,Table_ExternalData_1[[#This Row],[Item_key]],GDList,Table_ExternalData_1[[#Headers],[25]])</f>
        <v>0</v>
      </c>
      <c r="AE489" s="7">
        <f>SUMIFS(GQList,GIList,Table_ExternalData_1[[#This Row],[Item_key]],GDList,Table_ExternalData_1[[#Headers],[26]])</f>
        <v>0</v>
      </c>
      <c r="AF489" s="7">
        <f>SUMIFS(GQList,GIList,Table_ExternalData_1[[#This Row],[Item_key]],GDList,Table_ExternalData_1[[#Headers],[27]])</f>
        <v>0</v>
      </c>
      <c r="AG489" s="7">
        <f>SUMIFS(GQList,GIList,Table_ExternalData_1[[#This Row],[Item_key]],GDList,Table_ExternalData_1[[#Headers],[28]])</f>
        <v>0</v>
      </c>
      <c r="AH489" s="7">
        <f>SUMIFS(GQList,GIList,Table_ExternalData_1[[#This Row],[Item_key]],GDList,Table_ExternalData_1[[#Headers],[29]])</f>
        <v>0</v>
      </c>
      <c r="AI489" s="7">
        <f>SUMIFS(GQList,GIList,Table_ExternalData_1[[#This Row],[Item_key]],GDList,Table_ExternalData_1[[#Headers],[30]])</f>
        <v>0</v>
      </c>
      <c r="AJ489" s="7">
        <f>SUMIFS(GQList,GIList,Table_ExternalData_1[[#This Row],[Item_key]],GDList,Table_ExternalData_1[[#Headers],[31]])</f>
        <v>0</v>
      </c>
      <c r="AK489" s="7">
        <f>SUM(Table_ExternalData_1[[#This Row],[1]:[31]])</f>
        <v>5000</v>
      </c>
    </row>
    <row r="490" spans="1:37" ht="24" hidden="1">
      <c r="A490" s="3" t="s">
        <v>1336</v>
      </c>
      <c r="B490" s="3" t="s">
        <v>12</v>
      </c>
      <c r="C490" s="3" t="s">
        <v>1337</v>
      </c>
      <c r="D490" s="3" t="s">
        <v>1338</v>
      </c>
      <c r="E490" s="6" t="s">
        <v>1662</v>
      </c>
      <c r="F490" s="7">
        <f>SUMIFS(GQList,GIList,Table_ExternalData_1[[#This Row],[Item_key]],GDList,Table_ExternalData_1[[#Headers],[1]])</f>
        <v>0</v>
      </c>
      <c r="G490" s="7">
        <f>SUMIFS(GQList,GIList,Table_ExternalData_1[[#This Row],[Item_key]],GDList,Table_ExternalData_1[[#Headers],[2]])</f>
        <v>4800</v>
      </c>
      <c r="H490" s="7">
        <f>SUMIFS(GQList,GIList,Table_ExternalData_1[[#This Row],[Item_key]],GDList,Table_ExternalData_1[[#Headers],[3]])</f>
        <v>0</v>
      </c>
      <c r="I490" s="7">
        <f>SUMIFS(GQList,GIList,Table_ExternalData_1[[#This Row],[Item_key]],GDList,Table_ExternalData_1[[#Headers],[4]])</f>
        <v>0</v>
      </c>
      <c r="J490" s="7">
        <f>SUMIFS(GQList,GIList,Table_ExternalData_1[[#This Row],[Item_key]],GDList,Table_ExternalData_1[[#Headers],[5]])</f>
        <v>0</v>
      </c>
      <c r="K490" s="7">
        <f>SUMIFS(GQList,GIList,Table_ExternalData_1[[#This Row],[Item_key]],GDList,Table_ExternalData_1[[#Headers],[6]])</f>
        <v>0</v>
      </c>
      <c r="L490" s="7">
        <f>SUMIFS(GQList,GIList,Table_ExternalData_1[[#This Row],[Item_key]],GDList,Table_ExternalData_1[[#Headers],[7]])</f>
        <v>0</v>
      </c>
      <c r="M490" s="7">
        <f>SUMIFS(GQList,GIList,Table_ExternalData_1[[#This Row],[Item_key]],GDList,Table_ExternalData_1[[#Headers],[8]])</f>
        <v>0</v>
      </c>
      <c r="N490" s="7">
        <f>SUMIFS(GQList,GIList,Table_ExternalData_1[[#This Row],[Item_key]],GDList,Table_ExternalData_1[[#Headers],[9]])</f>
        <v>0</v>
      </c>
      <c r="O490" s="7">
        <f>SUMIFS(GQList,GIList,Table_ExternalData_1[[#This Row],[Item_key]],GDList,Table_ExternalData_1[[#Headers],[10]])</f>
        <v>0</v>
      </c>
      <c r="P490" s="7">
        <f>SUMIFS(GQList,GIList,Table_ExternalData_1[[#This Row],[Item_key]],GDList,Table_ExternalData_1[[#Headers],[11]])</f>
        <v>0</v>
      </c>
      <c r="Q490" s="7">
        <f>SUMIFS(GQList,GIList,Table_ExternalData_1[[#This Row],[Item_key]],GDList,Table_ExternalData_1[[#Headers],[12]])</f>
        <v>0</v>
      </c>
      <c r="R490" s="7">
        <f>SUMIFS(GQList,GIList,Table_ExternalData_1[[#This Row],[Item_key]],GDList,Table_ExternalData_1[[#Headers],[13]])</f>
        <v>0</v>
      </c>
      <c r="S490" s="7">
        <f>SUMIFS(GQList,GIList,Table_ExternalData_1[[#This Row],[Item_key]],GDList,Table_ExternalData_1[[#Headers],[14]])</f>
        <v>7000</v>
      </c>
      <c r="T490" s="7">
        <f>SUMIFS(GQList,GIList,Table_ExternalData_1[[#This Row],[Item_key]],GDList,Table_ExternalData_1[[#Headers],[15]])</f>
        <v>0</v>
      </c>
      <c r="U490" s="7">
        <f>SUMIFS(GQList,GIList,Table_ExternalData_1[[#This Row],[Item_key]],GDList,Table_ExternalData_1[[#Headers],[16]])</f>
        <v>0</v>
      </c>
      <c r="V490" s="7">
        <f>SUMIFS(GQList,GIList,Table_ExternalData_1[[#This Row],[Item_key]],GDList,Table_ExternalData_1[[#Headers],[17]])</f>
        <v>0</v>
      </c>
      <c r="W490" s="7">
        <f>SUMIFS(GQList,GIList,Table_ExternalData_1[[#This Row],[Item_key]],GDList,Table_ExternalData_1[[#Headers],[18]])</f>
        <v>0</v>
      </c>
      <c r="X490" s="7">
        <f>SUMIFS(GQList,GIList,Table_ExternalData_1[[#This Row],[Item_key]],GDList,Table_ExternalData_1[[#Headers],[19]])</f>
        <v>0</v>
      </c>
      <c r="Y490" s="7">
        <f>SUMIFS(GQList,GIList,Table_ExternalData_1[[#This Row],[Item_key]],GDList,Table_ExternalData_1[[#Headers],[20]])</f>
        <v>0</v>
      </c>
      <c r="Z490" s="7">
        <f>SUMIFS(GQList,GIList,Table_ExternalData_1[[#This Row],[Item_key]],GDList,Table_ExternalData_1[[#Headers],[21]])</f>
        <v>0</v>
      </c>
      <c r="AA490" s="7">
        <f>SUMIFS(GQList,GIList,Table_ExternalData_1[[#This Row],[Item_key]],GDList,Table_ExternalData_1[[#Headers],[22]])</f>
        <v>0</v>
      </c>
      <c r="AB490" s="7">
        <f>SUMIFS(GQList,GIList,Table_ExternalData_1[[#This Row],[Item_key]],GDList,Table_ExternalData_1[[#Headers],[23]])</f>
        <v>0</v>
      </c>
      <c r="AC490" s="7">
        <f>SUMIFS(GQList,GIList,Table_ExternalData_1[[#This Row],[Item_key]],GDList,Table_ExternalData_1[[#Headers],[24]])</f>
        <v>0</v>
      </c>
      <c r="AD490" s="7">
        <f>SUMIFS(GQList,GIList,Table_ExternalData_1[[#This Row],[Item_key]],GDList,Table_ExternalData_1[[#Headers],[25]])</f>
        <v>3000</v>
      </c>
      <c r="AE490" s="7">
        <f>SUMIFS(GQList,GIList,Table_ExternalData_1[[#This Row],[Item_key]],GDList,Table_ExternalData_1[[#Headers],[26]])</f>
        <v>0</v>
      </c>
      <c r="AF490" s="7">
        <f>SUMIFS(GQList,GIList,Table_ExternalData_1[[#This Row],[Item_key]],GDList,Table_ExternalData_1[[#Headers],[27]])</f>
        <v>0</v>
      </c>
      <c r="AG490" s="7">
        <f>SUMIFS(GQList,GIList,Table_ExternalData_1[[#This Row],[Item_key]],GDList,Table_ExternalData_1[[#Headers],[28]])</f>
        <v>0</v>
      </c>
      <c r="AH490" s="7">
        <f>SUMIFS(GQList,GIList,Table_ExternalData_1[[#This Row],[Item_key]],GDList,Table_ExternalData_1[[#Headers],[29]])</f>
        <v>0</v>
      </c>
      <c r="AI490" s="7">
        <f>SUMIFS(GQList,GIList,Table_ExternalData_1[[#This Row],[Item_key]],GDList,Table_ExternalData_1[[#Headers],[30]])</f>
        <v>0</v>
      </c>
      <c r="AJ490" s="7">
        <f>SUMIFS(GQList,GIList,Table_ExternalData_1[[#This Row],[Item_key]],GDList,Table_ExternalData_1[[#Headers],[31]])</f>
        <v>0</v>
      </c>
      <c r="AK490" s="7">
        <f>SUM(Table_ExternalData_1[[#This Row],[1]:[31]])</f>
        <v>14800</v>
      </c>
    </row>
    <row r="491" spans="1:37" hidden="1">
      <c r="A491" s="3" t="s">
        <v>1342</v>
      </c>
      <c r="B491" s="3" t="s">
        <v>136</v>
      </c>
      <c r="C491" s="3" t="s">
        <v>1343</v>
      </c>
      <c r="D491" s="3" t="s">
        <v>1344</v>
      </c>
      <c r="E491" s="6" t="s">
        <v>1662</v>
      </c>
      <c r="F491" s="7">
        <f>SUMIFS(GQList,GIList,Table_ExternalData_1[[#This Row],[Item_key]],GDList,Table_ExternalData_1[[#Headers],[1]])</f>
        <v>0</v>
      </c>
      <c r="G491" s="7">
        <f>SUMIFS(GQList,GIList,Table_ExternalData_1[[#This Row],[Item_key]],GDList,Table_ExternalData_1[[#Headers],[2]])</f>
        <v>0</v>
      </c>
      <c r="H491" s="7">
        <f>SUMIFS(GQList,GIList,Table_ExternalData_1[[#This Row],[Item_key]],GDList,Table_ExternalData_1[[#Headers],[3]])</f>
        <v>0</v>
      </c>
      <c r="I491" s="7">
        <f>SUMIFS(GQList,GIList,Table_ExternalData_1[[#This Row],[Item_key]],GDList,Table_ExternalData_1[[#Headers],[4]])</f>
        <v>0</v>
      </c>
      <c r="J491" s="7">
        <f>SUMIFS(GQList,GIList,Table_ExternalData_1[[#This Row],[Item_key]],GDList,Table_ExternalData_1[[#Headers],[5]])</f>
        <v>200</v>
      </c>
      <c r="K491" s="7">
        <f>SUMIFS(GQList,GIList,Table_ExternalData_1[[#This Row],[Item_key]],GDList,Table_ExternalData_1[[#Headers],[6]])</f>
        <v>0</v>
      </c>
      <c r="L491" s="7">
        <f>SUMIFS(GQList,GIList,Table_ExternalData_1[[#This Row],[Item_key]],GDList,Table_ExternalData_1[[#Headers],[7]])</f>
        <v>0</v>
      </c>
      <c r="M491" s="7">
        <f>SUMIFS(GQList,GIList,Table_ExternalData_1[[#This Row],[Item_key]],GDList,Table_ExternalData_1[[#Headers],[8]])</f>
        <v>0</v>
      </c>
      <c r="N491" s="7">
        <f>SUMIFS(GQList,GIList,Table_ExternalData_1[[#This Row],[Item_key]],GDList,Table_ExternalData_1[[#Headers],[9]])</f>
        <v>0</v>
      </c>
      <c r="O491" s="7">
        <f>SUMIFS(GQList,GIList,Table_ExternalData_1[[#This Row],[Item_key]],GDList,Table_ExternalData_1[[#Headers],[10]])</f>
        <v>0</v>
      </c>
      <c r="P491" s="7">
        <f>SUMIFS(GQList,GIList,Table_ExternalData_1[[#This Row],[Item_key]],GDList,Table_ExternalData_1[[#Headers],[11]])</f>
        <v>0</v>
      </c>
      <c r="Q491" s="7">
        <f>SUMIFS(GQList,GIList,Table_ExternalData_1[[#This Row],[Item_key]],GDList,Table_ExternalData_1[[#Headers],[12]])</f>
        <v>0</v>
      </c>
      <c r="R491" s="7">
        <f>SUMIFS(GQList,GIList,Table_ExternalData_1[[#This Row],[Item_key]],GDList,Table_ExternalData_1[[#Headers],[13]])</f>
        <v>0</v>
      </c>
      <c r="S491" s="7">
        <f>SUMIFS(GQList,GIList,Table_ExternalData_1[[#This Row],[Item_key]],GDList,Table_ExternalData_1[[#Headers],[14]])</f>
        <v>0</v>
      </c>
      <c r="T491" s="7">
        <f>SUMIFS(GQList,GIList,Table_ExternalData_1[[#This Row],[Item_key]],GDList,Table_ExternalData_1[[#Headers],[15]])</f>
        <v>0</v>
      </c>
      <c r="U491" s="7">
        <f>SUMIFS(GQList,GIList,Table_ExternalData_1[[#This Row],[Item_key]],GDList,Table_ExternalData_1[[#Headers],[16]])</f>
        <v>0</v>
      </c>
      <c r="V491" s="7">
        <f>SUMIFS(GQList,GIList,Table_ExternalData_1[[#This Row],[Item_key]],GDList,Table_ExternalData_1[[#Headers],[17]])</f>
        <v>800</v>
      </c>
      <c r="W491" s="7">
        <f>SUMIFS(GQList,GIList,Table_ExternalData_1[[#This Row],[Item_key]],GDList,Table_ExternalData_1[[#Headers],[18]])</f>
        <v>0</v>
      </c>
      <c r="X491" s="7">
        <f>SUMIFS(GQList,GIList,Table_ExternalData_1[[#This Row],[Item_key]],GDList,Table_ExternalData_1[[#Headers],[19]])</f>
        <v>0</v>
      </c>
      <c r="Y491" s="7">
        <f>SUMIFS(GQList,GIList,Table_ExternalData_1[[#This Row],[Item_key]],GDList,Table_ExternalData_1[[#Headers],[20]])</f>
        <v>0</v>
      </c>
      <c r="Z491" s="7">
        <f>SUMIFS(GQList,GIList,Table_ExternalData_1[[#This Row],[Item_key]],GDList,Table_ExternalData_1[[#Headers],[21]])</f>
        <v>0</v>
      </c>
      <c r="AA491" s="7">
        <f>SUMIFS(GQList,GIList,Table_ExternalData_1[[#This Row],[Item_key]],GDList,Table_ExternalData_1[[#Headers],[22]])</f>
        <v>0</v>
      </c>
      <c r="AB491" s="7">
        <f>SUMIFS(GQList,GIList,Table_ExternalData_1[[#This Row],[Item_key]],GDList,Table_ExternalData_1[[#Headers],[23]])</f>
        <v>0</v>
      </c>
      <c r="AC491" s="7">
        <f>SUMIFS(GQList,GIList,Table_ExternalData_1[[#This Row],[Item_key]],GDList,Table_ExternalData_1[[#Headers],[24]])</f>
        <v>0</v>
      </c>
      <c r="AD491" s="7">
        <f>SUMIFS(GQList,GIList,Table_ExternalData_1[[#This Row],[Item_key]],GDList,Table_ExternalData_1[[#Headers],[25]])</f>
        <v>0</v>
      </c>
      <c r="AE491" s="7">
        <f>SUMIFS(GQList,GIList,Table_ExternalData_1[[#This Row],[Item_key]],GDList,Table_ExternalData_1[[#Headers],[26]])</f>
        <v>0</v>
      </c>
      <c r="AF491" s="7">
        <f>SUMIFS(GQList,GIList,Table_ExternalData_1[[#This Row],[Item_key]],GDList,Table_ExternalData_1[[#Headers],[27]])</f>
        <v>0</v>
      </c>
      <c r="AG491" s="7">
        <f>SUMIFS(GQList,GIList,Table_ExternalData_1[[#This Row],[Item_key]],GDList,Table_ExternalData_1[[#Headers],[28]])</f>
        <v>0</v>
      </c>
      <c r="AH491" s="7">
        <f>SUMIFS(GQList,GIList,Table_ExternalData_1[[#This Row],[Item_key]],GDList,Table_ExternalData_1[[#Headers],[29]])</f>
        <v>0</v>
      </c>
      <c r="AI491" s="7">
        <f>SUMIFS(GQList,GIList,Table_ExternalData_1[[#This Row],[Item_key]],GDList,Table_ExternalData_1[[#Headers],[30]])</f>
        <v>0</v>
      </c>
      <c r="AJ491" s="7">
        <f>SUMIFS(GQList,GIList,Table_ExternalData_1[[#This Row],[Item_key]],GDList,Table_ExternalData_1[[#Headers],[31]])</f>
        <v>0</v>
      </c>
      <c r="AK491" s="7">
        <f>SUM(Table_ExternalData_1[[#This Row],[1]:[31]])</f>
        <v>1000</v>
      </c>
    </row>
    <row r="492" spans="1:37" ht="24" hidden="1">
      <c r="A492" s="3" t="s">
        <v>1345</v>
      </c>
      <c r="B492" s="3" t="s">
        <v>590</v>
      </c>
      <c r="C492" s="3" t="s">
        <v>1346</v>
      </c>
      <c r="D492" s="3" t="s">
        <v>1347</v>
      </c>
      <c r="E492" s="6" t="s">
        <v>1662</v>
      </c>
      <c r="F492" s="7">
        <f>SUMIFS(GQList,GIList,Table_ExternalData_1[[#This Row],[Item_key]],GDList,Table_ExternalData_1[[#Headers],[1]])</f>
        <v>0</v>
      </c>
      <c r="G492" s="7">
        <f>SUMIFS(GQList,GIList,Table_ExternalData_1[[#This Row],[Item_key]],GDList,Table_ExternalData_1[[#Headers],[2]])</f>
        <v>0</v>
      </c>
      <c r="H492" s="7">
        <f>SUMIFS(GQList,GIList,Table_ExternalData_1[[#This Row],[Item_key]],GDList,Table_ExternalData_1[[#Headers],[3]])</f>
        <v>0</v>
      </c>
      <c r="I492" s="7">
        <f>SUMIFS(GQList,GIList,Table_ExternalData_1[[#This Row],[Item_key]],GDList,Table_ExternalData_1[[#Headers],[4]])</f>
        <v>0</v>
      </c>
      <c r="J492" s="7">
        <f>SUMIFS(GQList,GIList,Table_ExternalData_1[[#This Row],[Item_key]],GDList,Table_ExternalData_1[[#Headers],[5]])</f>
        <v>0</v>
      </c>
      <c r="K492" s="7">
        <f>SUMIFS(GQList,GIList,Table_ExternalData_1[[#This Row],[Item_key]],GDList,Table_ExternalData_1[[#Headers],[6]])</f>
        <v>0</v>
      </c>
      <c r="L492" s="7">
        <f>SUMIFS(GQList,GIList,Table_ExternalData_1[[#This Row],[Item_key]],GDList,Table_ExternalData_1[[#Headers],[7]])</f>
        <v>0</v>
      </c>
      <c r="M492" s="7">
        <f>SUMIFS(GQList,GIList,Table_ExternalData_1[[#This Row],[Item_key]],GDList,Table_ExternalData_1[[#Headers],[8]])</f>
        <v>0</v>
      </c>
      <c r="N492" s="7">
        <f>SUMIFS(GQList,GIList,Table_ExternalData_1[[#This Row],[Item_key]],GDList,Table_ExternalData_1[[#Headers],[9]])</f>
        <v>0</v>
      </c>
      <c r="O492" s="7">
        <f>SUMIFS(GQList,GIList,Table_ExternalData_1[[#This Row],[Item_key]],GDList,Table_ExternalData_1[[#Headers],[10]])</f>
        <v>0</v>
      </c>
      <c r="P492" s="7">
        <f>SUMIFS(GQList,GIList,Table_ExternalData_1[[#This Row],[Item_key]],GDList,Table_ExternalData_1[[#Headers],[11]])</f>
        <v>0</v>
      </c>
      <c r="Q492" s="7">
        <f>SUMIFS(GQList,GIList,Table_ExternalData_1[[#This Row],[Item_key]],GDList,Table_ExternalData_1[[#Headers],[12]])</f>
        <v>0</v>
      </c>
      <c r="R492" s="7">
        <f>SUMIFS(GQList,GIList,Table_ExternalData_1[[#This Row],[Item_key]],GDList,Table_ExternalData_1[[#Headers],[13]])</f>
        <v>0</v>
      </c>
      <c r="S492" s="7">
        <f>SUMIFS(GQList,GIList,Table_ExternalData_1[[#This Row],[Item_key]],GDList,Table_ExternalData_1[[#Headers],[14]])</f>
        <v>0</v>
      </c>
      <c r="T492" s="7">
        <f>SUMIFS(GQList,GIList,Table_ExternalData_1[[#This Row],[Item_key]],GDList,Table_ExternalData_1[[#Headers],[15]])</f>
        <v>0</v>
      </c>
      <c r="U492" s="7">
        <f>SUMIFS(GQList,GIList,Table_ExternalData_1[[#This Row],[Item_key]],GDList,Table_ExternalData_1[[#Headers],[16]])</f>
        <v>0</v>
      </c>
      <c r="V492" s="7">
        <f>SUMIFS(GQList,GIList,Table_ExternalData_1[[#This Row],[Item_key]],GDList,Table_ExternalData_1[[#Headers],[17]])</f>
        <v>0</v>
      </c>
      <c r="W492" s="7">
        <f>SUMIFS(GQList,GIList,Table_ExternalData_1[[#This Row],[Item_key]],GDList,Table_ExternalData_1[[#Headers],[18]])</f>
        <v>0</v>
      </c>
      <c r="X492" s="7">
        <f>SUMIFS(GQList,GIList,Table_ExternalData_1[[#This Row],[Item_key]],GDList,Table_ExternalData_1[[#Headers],[19]])</f>
        <v>0</v>
      </c>
      <c r="Y492" s="7">
        <f>SUMIFS(GQList,GIList,Table_ExternalData_1[[#This Row],[Item_key]],GDList,Table_ExternalData_1[[#Headers],[20]])</f>
        <v>0</v>
      </c>
      <c r="Z492" s="7">
        <f>SUMIFS(GQList,GIList,Table_ExternalData_1[[#This Row],[Item_key]],GDList,Table_ExternalData_1[[#Headers],[21]])</f>
        <v>0</v>
      </c>
      <c r="AA492" s="7">
        <f>SUMIFS(GQList,GIList,Table_ExternalData_1[[#This Row],[Item_key]],GDList,Table_ExternalData_1[[#Headers],[22]])</f>
        <v>0</v>
      </c>
      <c r="AB492" s="7">
        <f>SUMIFS(GQList,GIList,Table_ExternalData_1[[#This Row],[Item_key]],GDList,Table_ExternalData_1[[#Headers],[23]])</f>
        <v>0</v>
      </c>
      <c r="AC492" s="7">
        <f>SUMIFS(GQList,GIList,Table_ExternalData_1[[#This Row],[Item_key]],GDList,Table_ExternalData_1[[#Headers],[24]])</f>
        <v>0</v>
      </c>
      <c r="AD492" s="7">
        <f>SUMIFS(GQList,GIList,Table_ExternalData_1[[#This Row],[Item_key]],GDList,Table_ExternalData_1[[#Headers],[25]])</f>
        <v>0</v>
      </c>
      <c r="AE492" s="7">
        <f>SUMIFS(GQList,GIList,Table_ExternalData_1[[#This Row],[Item_key]],GDList,Table_ExternalData_1[[#Headers],[26]])</f>
        <v>0</v>
      </c>
      <c r="AF492" s="7">
        <f>SUMIFS(GQList,GIList,Table_ExternalData_1[[#This Row],[Item_key]],GDList,Table_ExternalData_1[[#Headers],[27]])</f>
        <v>0</v>
      </c>
      <c r="AG492" s="7">
        <f>SUMIFS(GQList,GIList,Table_ExternalData_1[[#This Row],[Item_key]],GDList,Table_ExternalData_1[[#Headers],[28]])</f>
        <v>0</v>
      </c>
      <c r="AH492" s="7">
        <f>SUMIFS(GQList,GIList,Table_ExternalData_1[[#This Row],[Item_key]],GDList,Table_ExternalData_1[[#Headers],[29]])</f>
        <v>0</v>
      </c>
      <c r="AI492" s="7">
        <f>SUMIFS(GQList,GIList,Table_ExternalData_1[[#This Row],[Item_key]],GDList,Table_ExternalData_1[[#Headers],[30]])</f>
        <v>0</v>
      </c>
      <c r="AJ492" s="7">
        <f>SUMIFS(GQList,GIList,Table_ExternalData_1[[#This Row],[Item_key]],GDList,Table_ExternalData_1[[#Headers],[31]])</f>
        <v>352</v>
      </c>
      <c r="AK492" s="7">
        <f>SUM(Table_ExternalData_1[[#This Row],[1]:[31]])</f>
        <v>352</v>
      </c>
    </row>
    <row r="493" spans="1:37" hidden="1">
      <c r="A493" s="3" t="s">
        <v>1348</v>
      </c>
      <c r="B493" s="3" t="s">
        <v>587</v>
      </c>
      <c r="C493" s="3" t="s">
        <v>1349</v>
      </c>
      <c r="D493" s="3" t="s">
        <v>1350</v>
      </c>
      <c r="E493" s="6" t="s">
        <v>1662</v>
      </c>
      <c r="F493" s="7">
        <f>SUMIFS(GQList,GIList,Table_ExternalData_1[[#This Row],[Item_key]],GDList,Table_ExternalData_1[[#Headers],[1]])</f>
        <v>0</v>
      </c>
      <c r="G493" s="7">
        <f>SUMIFS(GQList,GIList,Table_ExternalData_1[[#This Row],[Item_key]],GDList,Table_ExternalData_1[[#Headers],[2]])</f>
        <v>0</v>
      </c>
      <c r="H493" s="7">
        <f>SUMIFS(GQList,GIList,Table_ExternalData_1[[#This Row],[Item_key]],GDList,Table_ExternalData_1[[#Headers],[3]])</f>
        <v>0</v>
      </c>
      <c r="I493" s="7">
        <f>SUMIFS(GQList,GIList,Table_ExternalData_1[[#This Row],[Item_key]],GDList,Table_ExternalData_1[[#Headers],[4]])</f>
        <v>0</v>
      </c>
      <c r="J493" s="7">
        <f>SUMIFS(GQList,GIList,Table_ExternalData_1[[#This Row],[Item_key]],GDList,Table_ExternalData_1[[#Headers],[5]])</f>
        <v>0</v>
      </c>
      <c r="K493" s="7">
        <f>SUMIFS(GQList,GIList,Table_ExternalData_1[[#This Row],[Item_key]],GDList,Table_ExternalData_1[[#Headers],[6]])</f>
        <v>0</v>
      </c>
      <c r="L493" s="7">
        <f>SUMIFS(GQList,GIList,Table_ExternalData_1[[#This Row],[Item_key]],GDList,Table_ExternalData_1[[#Headers],[7]])</f>
        <v>0</v>
      </c>
      <c r="M493" s="7">
        <f>SUMIFS(GQList,GIList,Table_ExternalData_1[[#This Row],[Item_key]],GDList,Table_ExternalData_1[[#Headers],[8]])</f>
        <v>0</v>
      </c>
      <c r="N493" s="7">
        <f>SUMIFS(GQList,GIList,Table_ExternalData_1[[#This Row],[Item_key]],GDList,Table_ExternalData_1[[#Headers],[9]])</f>
        <v>0</v>
      </c>
      <c r="O493" s="7">
        <f>SUMIFS(GQList,GIList,Table_ExternalData_1[[#This Row],[Item_key]],GDList,Table_ExternalData_1[[#Headers],[10]])</f>
        <v>0</v>
      </c>
      <c r="P493" s="7">
        <f>SUMIFS(GQList,GIList,Table_ExternalData_1[[#This Row],[Item_key]],GDList,Table_ExternalData_1[[#Headers],[11]])</f>
        <v>0</v>
      </c>
      <c r="Q493" s="7">
        <f>SUMIFS(GQList,GIList,Table_ExternalData_1[[#This Row],[Item_key]],GDList,Table_ExternalData_1[[#Headers],[12]])</f>
        <v>0</v>
      </c>
      <c r="R493" s="7">
        <f>SUMIFS(GQList,GIList,Table_ExternalData_1[[#This Row],[Item_key]],GDList,Table_ExternalData_1[[#Headers],[13]])</f>
        <v>0</v>
      </c>
      <c r="S493" s="7">
        <f>SUMIFS(GQList,GIList,Table_ExternalData_1[[#This Row],[Item_key]],GDList,Table_ExternalData_1[[#Headers],[14]])</f>
        <v>0</v>
      </c>
      <c r="T493" s="7">
        <f>SUMIFS(GQList,GIList,Table_ExternalData_1[[#This Row],[Item_key]],GDList,Table_ExternalData_1[[#Headers],[15]])</f>
        <v>0</v>
      </c>
      <c r="U493" s="7">
        <f>SUMIFS(GQList,GIList,Table_ExternalData_1[[#This Row],[Item_key]],GDList,Table_ExternalData_1[[#Headers],[16]])</f>
        <v>0</v>
      </c>
      <c r="V493" s="7">
        <f>SUMIFS(GQList,GIList,Table_ExternalData_1[[#This Row],[Item_key]],GDList,Table_ExternalData_1[[#Headers],[17]])</f>
        <v>0</v>
      </c>
      <c r="W493" s="7">
        <f>SUMIFS(GQList,GIList,Table_ExternalData_1[[#This Row],[Item_key]],GDList,Table_ExternalData_1[[#Headers],[18]])</f>
        <v>0</v>
      </c>
      <c r="X493" s="7">
        <f>SUMIFS(GQList,GIList,Table_ExternalData_1[[#This Row],[Item_key]],GDList,Table_ExternalData_1[[#Headers],[19]])</f>
        <v>0</v>
      </c>
      <c r="Y493" s="7">
        <f>SUMIFS(GQList,GIList,Table_ExternalData_1[[#This Row],[Item_key]],GDList,Table_ExternalData_1[[#Headers],[20]])</f>
        <v>0</v>
      </c>
      <c r="Z493" s="7">
        <f>SUMIFS(GQList,GIList,Table_ExternalData_1[[#This Row],[Item_key]],GDList,Table_ExternalData_1[[#Headers],[21]])</f>
        <v>0</v>
      </c>
      <c r="AA493" s="7">
        <f>SUMIFS(GQList,GIList,Table_ExternalData_1[[#This Row],[Item_key]],GDList,Table_ExternalData_1[[#Headers],[22]])</f>
        <v>0</v>
      </c>
      <c r="AB493" s="7">
        <f>SUMIFS(GQList,GIList,Table_ExternalData_1[[#This Row],[Item_key]],GDList,Table_ExternalData_1[[#Headers],[23]])</f>
        <v>0</v>
      </c>
      <c r="AC493" s="7">
        <f>SUMIFS(GQList,GIList,Table_ExternalData_1[[#This Row],[Item_key]],GDList,Table_ExternalData_1[[#Headers],[24]])</f>
        <v>0</v>
      </c>
      <c r="AD493" s="7">
        <f>SUMIFS(GQList,GIList,Table_ExternalData_1[[#This Row],[Item_key]],GDList,Table_ExternalData_1[[#Headers],[25]])</f>
        <v>0</v>
      </c>
      <c r="AE493" s="7">
        <f>SUMIFS(GQList,GIList,Table_ExternalData_1[[#This Row],[Item_key]],GDList,Table_ExternalData_1[[#Headers],[26]])</f>
        <v>0</v>
      </c>
      <c r="AF493" s="7">
        <f>SUMIFS(GQList,GIList,Table_ExternalData_1[[#This Row],[Item_key]],GDList,Table_ExternalData_1[[#Headers],[27]])</f>
        <v>0</v>
      </c>
      <c r="AG493" s="7">
        <f>SUMIFS(GQList,GIList,Table_ExternalData_1[[#This Row],[Item_key]],GDList,Table_ExternalData_1[[#Headers],[28]])</f>
        <v>0</v>
      </c>
      <c r="AH493" s="7">
        <f>SUMIFS(GQList,GIList,Table_ExternalData_1[[#This Row],[Item_key]],GDList,Table_ExternalData_1[[#Headers],[29]])</f>
        <v>0</v>
      </c>
      <c r="AI493" s="7">
        <f>SUMIFS(GQList,GIList,Table_ExternalData_1[[#This Row],[Item_key]],GDList,Table_ExternalData_1[[#Headers],[30]])</f>
        <v>0</v>
      </c>
      <c r="AJ493" s="7">
        <f>SUMIFS(GQList,GIList,Table_ExternalData_1[[#This Row],[Item_key]],GDList,Table_ExternalData_1[[#Headers],[31]])</f>
        <v>0</v>
      </c>
      <c r="AK493" s="7">
        <f>SUM(Table_ExternalData_1[[#This Row],[1]:[31]])</f>
        <v>0</v>
      </c>
    </row>
    <row r="494" spans="1:37" hidden="1">
      <c r="A494" s="3" t="s">
        <v>1348</v>
      </c>
      <c r="B494" s="3" t="s">
        <v>587</v>
      </c>
      <c r="C494" s="3" t="s">
        <v>1349</v>
      </c>
      <c r="D494" s="3" t="s">
        <v>1350</v>
      </c>
      <c r="E494" s="6" t="s">
        <v>1663</v>
      </c>
      <c r="F494" s="7">
        <f>SUMIFS(GQList,GIList,Table_ExternalData_1[[#This Row],[Item_key]],GDList,Table_ExternalData_1[[#Headers],[1]])</f>
        <v>0</v>
      </c>
      <c r="G494" s="7">
        <f>SUMIFS(GQList,GIList,Table_ExternalData_1[[#This Row],[Item_key]],GDList,Table_ExternalData_1[[#Headers],[2]])</f>
        <v>0</v>
      </c>
      <c r="H494" s="7">
        <f>SUMIFS(GQList,GIList,Table_ExternalData_1[[#This Row],[Item_key]],GDList,Table_ExternalData_1[[#Headers],[3]])</f>
        <v>0</v>
      </c>
      <c r="I494" s="7">
        <f>SUMIFS(GQList,GIList,Table_ExternalData_1[[#This Row],[Item_key]],GDList,Table_ExternalData_1[[#Headers],[4]])</f>
        <v>0</v>
      </c>
      <c r="J494" s="7">
        <f>SUMIFS(GQList,GIList,Table_ExternalData_1[[#This Row],[Item_key]],GDList,Table_ExternalData_1[[#Headers],[5]])</f>
        <v>0</v>
      </c>
      <c r="K494" s="7">
        <f>SUMIFS(GQList,GIList,Table_ExternalData_1[[#This Row],[Item_key]],GDList,Table_ExternalData_1[[#Headers],[6]])</f>
        <v>0</v>
      </c>
      <c r="L494" s="7">
        <f>SUMIFS(GQList,GIList,Table_ExternalData_1[[#This Row],[Item_key]],GDList,Table_ExternalData_1[[#Headers],[7]])</f>
        <v>0</v>
      </c>
      <c r="M494" s="7">
        <f>SUMIFS(GQList,GIList,Table_ExternalData_1[[#This Row],[Item_key]],GDList,Table_ExternalData_1[[#Headers],[8]])</f>
        <v>0</v>
      </c>
      <c r="N494" s="7">
        <f>SUMIFS(GQList,GIList,Table_ExternalData_1[[#This Row],[Item_key]],GDList,Table_ExternalData_1[[#Headers],[9]])</f>
        <v>0</v>
      </c>
      <c r="O494" s="7">
        <f>SUMIFS(GQList,GIList,Table_ExternalData_1[[#This Row],[Item_key]],GDList,Table_ExternalData_1[[#Headers],[10]])</f>
        <v>0</v>
      </c>
      <c r="P494" s="7">
        <f>SUMIFS(GQList,GIList,Table_ExternalData_1[[#This Row],[Item_key]],GDList,Table_ExternalData_1[[#Headers],[11]])</f>
        <v>0</v>
      </c>
      <c r="Q494" s="7">
        <f>SUMIFS(GQList,GIList,Table_ExternalData_1[[#This Row],[Item_key]],GDList,Table_ExternalData_1[[#Headers],[12]])</f>
        <v>0</v>
      </c>
      <c r="R494" s="7">
        <f>SUMIFS(GQList,GIList,Table_ExternalData_1[[#This Row],[Item_key]],GDList,Table_ExternalData_1[[#Headers],[13]])</f>
        <v>0</v>
      </c>
      <c r="S494" s="7">
        <f>SUMIFS(GQList,GIList,Table_ExternalData_1[[#This Row],[Item_key]],GDList,Table_ExternalData_1[[#Headers],[14]])</f>
        <v>0</v>
      </c>
      <c r="T494" s="7">
        <f>SUMIFS(GQList,GIList,Table_ExternalData_1[[#This Row],[Item_key]],GDList,Table_ExternalData_1[[#Headers],[15]])</f>
        <v>0</v>
      </c>
      <c r="U494" s="7">
        <f>SUMIFS(GQList,GIList,Table_ExternalData_1[[#This Row],[Item_key]],GDList,Table_ExternalData_1[[#Headers],[16]])</f>
        <v>0</v>
      </c>
      <c r="V494" s="7">
        <f>SUMIFS(GQList,GIList,Table_ExternalData_1[[#This Row],[Item_key]],GDList,Table_ExternalData_1[[#Headers],[17]])</f>
        <v>0</v>
      </c>
      <c r="W494" s="7">
        <f>SUMIFS(GQList,GIList,Table_ExternalData_1[[#This Row],[Item_key]],GDList,Table_ExternalData_1[[#Headers],[18]])</f>
        <v>0</v>
      </c>
      <c r="X494" s="7">
        <f>SUMIFS(GQList,GIList,Table_ExternalData_1[[#This Row],[Item_key]],GDList,Table_ExternalData_1[[#Headers],[19]])</f>
        <v>0</v>
      </c>
      <c r="Y494" s="7">
        <f>SUMIFS(GQList,GIList,Table_ExternalData_1[[#This Row],[Item_key]],GDList,Table_ExternalData_1[[#Headers],[20]])</f>
        <v>0</v>
      </c>
      <c r="Z494" s="7">
        <f>SUMIFS(GQList,GIList,Table_ExternalData_1[[#This Row],[Item_key]],GDList,Table_ExternalData_1[[#Headers],[21]])</f>
        <v>0</v>
      </c>
      <c r="AA494" s="7">
        <f>SUMIFS(GQList,GIList,Table_ExternalData_1[[#This Row],[Item_key]],GDList,Table_ExternalData_1[[#Headers],[22]])</f>
        <v>0</v>
      </c>
      <c r="AB494" s="7">
        <f>SUMIFS(GQList,GIList,Table_ExternalData_1[[#This Row],[Item_key]],GDList,Table_ExternalData_1[[#Headers],[23]])</f>
        <v>0</v>
      </c>
      <c r="AC494" s="7">
        <f>SUMIFS(GQList,GIList,Table_ExternalData_1[[#This Row],[Item_key]],GDList,Table_ExternalData_1[[#Headers],[24]])</f>
        <v>0</v>
      </c>
      <c r="AD494" s="7">
        <f>SUMIFS(GQList,GIList,Table_ExternalData_1[[#This Row],[Item_key]],GDList,Table_ExternalData_1[[#Headers],[25]])</f>
        <v>0</v>
      </c>
      <c r="AE494" s="7">
        <f>SUMIFS(GQList,GIList,Table_ExternalData_1[[#This Row],[Item_key]],GDList,Table_ExternalData_1[[#Headers],[26]])</f>
        <v>0</v>
      </c>
      <c r="AF494" s="7">
        <f>SUMIFS(GQList,GIList,Table_ExternalData_1[[#This Row],[Item_key]],GDList,Table_ExternalData_1[[#Headers],[27]])</f>
        <v>0</v>
      </c>
      <c r="AG494" s="7">
        <f>SUMIFS(GQList,GIList,Table_ExternalData_1[[#This Row],[Item_key]],GDList,Table_ExternalData_1[[#Headers],[28]])</f>
        <v>0</v>
      </c>
      <c r="AH494" s="7">
        <f>SUMIFS(GQList,GIList,Table_ExternalData_1[[#This Row],[Item_key]],GDList,Table_ExternalData_1[[#Headers],[29]])</f>
        <v>0</v>
      </c>
      <c r="AI494" s="7">
        <f>SUMIFS(GQList,GIList,Table_ExternalData_1[[#This Row],[Item_key]],GDList,Table_ExternalData_1[[#Headers],[30]])</f>
        <v>0</v>
      </c>
      <c r="AJ494" s="7">
        <f>SUMIFS(GQList,GIList,Table_ExternalData_1[[#This Row],[Item_key]],GDList,Table_ExternalData_1[[#Headers],[31]])</f>
        <v>0</v>
      </c>
      <c r="AK494" s="7">
        <f>SUM(Table_ExternalData_1[[#This Row],[1]:[31]])</f>
        <v>0</v>
      </c>
    </row>
    <row r="495" spans="1:37" hidden="1">
      <c r="A495" s="3" t="s">
        <v>1348</v>
      </c>
      <c r="B495" s="3" t="s">
        <v>595</v>
      </c>
      <c r="C495" s="3" t="s">
        <v>1351</v>
      </c>
      <c r="D495" s="3" t="s">
        <v>1352</v>
      </c>
      <c r="E495" s="6" t="s">
        <v>1662</v>
      </c>
      <c r="F495" s="7">
        <f>SUMIFS(GQList,GIList,Table_ExternalData_1[[#This Row],[Item_key]],GDList,Table_ExternalData_1[[#Headers],[1]])</f>
        <v>0</v>
      </c>
      <c r="G495" s="7">
        <f>SUMIFS(GQList,GIList,Table_ExternalData_1[[#This Row],[Item_key]],GDList,Table_ExternalData_1[[#Headers],[2]])</f>
        <v>0</v>
      </c>
      <c r="H495" s="7">
        <f>SUMIFS(GQList,GIList,Table_ExternalData_1[[#This Row],[Item_key]],GDList,Table_ExternalData_1[[#Headers],[3]])</f>
        <v>0</v>
      </c>
      <c r="I495" s="7">
        <f>SUMIFS(GQList,GIList,Table_ExternalData_1[[#This Row],[Item_key]],GDList,Table_ExternalData_1[[#Headers],[4]])</f>
        <v>0</v>
      </c>
      <c r="J495" s="7">
        <f>SUMIFS(GQList,GIList,Table_ExternalData_1[[#This Row],[Item_key]],GDList,Table_ExternalData_1[[#Headers],[5]])</f>
        <v>0</v>
      </c>
      <c r="K495" s="7">
        <f>SUMIFS(GQList,GIList,Table_ExternalData_1[[#This Row],[Item_key]],GDList,Table_ExternalData_1[[#Headers],[6]])</f>
        <v>0</v>
      </c>
      <c r="L495" s="7">
        <f>SUMIFS(GQList,GIList,Table_ExternalData_1[[#This Row],[Item_key]],GDList,Table_ExternalData_1[[#Headers],[7]])</f>
        <v>0</v>
      </c>
      <c r="M495" s="7">
        <f>SUMIFS(GQList,GIList,Table_ExternalData_1[[#This Row],[Item_key]],GDList,Table_ExternalData_1[[#Headers],[8]])</f>
        <v>0</v>
      </c>
      <c r="N495" s="7">
        <f>SUMIFS(GQList,GIList,Table_ExternalData_1[[#This Row],[Item_key]],GDList,Table_ExternalData_1[[#Headers],[9]])</f>
        <v>0</v>
      </c>
      <c r="O495" s="7">
        <f>SUMIFS(GQList,GIList,Table_ExternalData_1[[#This Row],[Item_key]],GDList,Table_ExternalData_1[[#Headers],[10]])</f>
        <v>0</v>
      </c>
      <c r="P495" s="7">
        <f>SUMIFS(GQList,GIList,Table_ExternalData_1[[#This Row],[Item_key]],GDList,Table_ExternalData_1[[#Headers],[11]])</f>
        <v>0</v>
      </c>
      <c r="Q495" s="7">
        <f>SUMIFS(GQList,GIList,Table_ExternalData_1[[#This Row],[Item_key]],GDList,Table_ExternalData_1[[#Headers],[12]])</f>
        <v>0</v>
      </c>
      <c r="R495" s="7">
        <f>SUMIFS(GQList,GIList,Table_ExternalData_1[[#This Row],[Item_key]],GDList,Table_ExternalData_1[[#Headers],[13]])</f>
        <v>0</v>
      </c>
      <c r="S495" s="7">
        <f>SUMIFS(GQList,GIList,Table_ExternalData_1[[#This Row],[Item_key]],GDList,Table_ExternalData_1[[#Headers],[14]])</f>
        <v>0</v>
      </c>
      <c r="T495" s="7">
        <f>SUMIFS(GQList,GIList,Table_ExternalData_1[[#This Row],[Item_key]],GDList,Table_ExternalData_1[[#Headers],[15]])</f>
        <v>0</v>
      </c>
      <c r="U495" s="7">
        <f>SUMIFS(GQList,GIList,Table_ExternalData_1[[#This Row],[Item_key]],GDList,Table_ExternalData_1[[#Headers],[16]])</f>
        <v>0</v>
      </c>
      <c r="V495" s="7">
        <f>SUMIFS(GQList,GIList,Table_ExternalData_1[[#This Row],[Item_key]],GDList,Table_ExternalData_1[[#Headers],[17]])</f>
        <v>0</v>
      </c>
      <c r="W495" s="7">
        <f>SUMIFS(GQList,GIList,Table_ExternalData_1[[#This Row],[Item_key]],GDList,Table_ExternalData_1[[#Headers],[18]])</f>
        <v>0</v>
      </c>
      <c r="X495" s="7">
        <f>SUMIFS(GQList,GIList,Table_ExternalData_1[[#This Row],[Item_key]],GDList,Table_ExternalData_1[[#Headers],[19]])</f>
        <v>0</v>
      </c>
      <c r="Y495" s="7">
        <f>SUMIFS(GQList,GIList,Table_ExternalData_1[[#This Row],[Item_key]],GDList,Table_ExternalData_1[[#Headers],[20]])</f>
        <v>0</v>
      </c>
      <c r="Z495" s="7">
        <f>SUMIFS(GQList,GIList,Table_ExternalData_1[[#This Row],[Item_key]],GDList,Table_ExternalData_1[[#Headers],[21]])</f>
        <v>0</v>
      </c>
      <c r="AA495" s="7">
        <f>SUMIFS(GQList,GIList,Table_ExternalData_1[[#This Row],[Item_key]],GDList,Table_ExternalData_1[[#Headers],[22]])</f>
        <v>0</v>
      </c>
      <c r="AB495" s="7">
        <f>SUMIFS(GQList,GIList,Table_ExternalData_1[[#This Row],[Item_key]],GDList,Table_ExternalData_1[[#Headers],[23]])</f>
        <v>0</v>
      </c>
      <c r="AC495" s="7">
        <f>SUMIFS(GQList,GIList,Table_ExternalData_1[[#This Row],[Item_key]],GDList,Table_ExternalData_1[[#Headers],[24]])</f>
        <v>0</v>
      </c>
      <c r="AD495" s="7">
        <f>SUMIFS(GQList,GIList,Table_ExternalData_1[[#This Row],[Item_key]],GDList,Table_ExternalData_1[[#Headers],[25]])</f>
        <v>0</v>
      </c>
      <c r="AE495" s="7">
        <f>SUMIFS(GQList,GIList,Table_ExternalData_1[[#This Row],[Item_key]],GDList,Table_ExternalData_1[[#Headers],[26]])</f>
        <v>0</v>
      </c>
      <c r="AF495" s="7">
        <f>SUMIFS(GQList,GIList,Table_ExternalData_1[[#This Row],[Item_key]],GDList,Table_ExternalData_1[[#Headers],[27]])</f>
        <v>0</v>
      </c>
      <c r="AG495" s="7">
        <f>SUMIFS(GQList,GIList,Table_ExternalData_1[[#This Row],[Item_key]],GDList,Table_ExternalData_1[[#Headers],[28]])</f>
        <v>0</v>
      </c>
      <c r="AH495" s="7">
        <f>SUMIFS(GQList,GIList,Table_ExternalData_1[[#This Row],[Item_key]],GDList,Table_ExternalData_1[[#Headers],[29]])</f>
        <v>0</v>
      </c>
      <c r="AI495" s="7">
        <f>SUMIFS(GQList,GIList,Table_ExternalData_1[[#This Row],[Item_key]],GDList,Table_ExternalData_1[[#Headers],[30]])</f>
        <v>0</v>
      </c>
      <c r="AJ495" s="7">
        <f>SUMIFS(GQList,GIList,Table_ExternalData_1[[#This Row],[Item_key]],GDList,Table_ExternalData_1[[#Headers],[31]])</f>
        <v>1869</v>
      </c>
      <c r="AK495" s="7">
        <f>SUM(Table_ExternalData_1[[#This Row],[1]:[31]])</f>
        <v>1869</v>
      </c>
    </row>
    <row r="496" spans="1:37" hidden="1">
      <c r="A496" s="3" t="s">
        <v>1353</v>
      </c>
      <c r="B496" s="3" t="s">
        <v>402</v>
      </c>
      <c r="C496" s="3" t="s">
        <v>735</v>
      </c>
      <c r="D496" s="3" t="s">
        <v>736</v>
      </c>
      <c r="E496" s="6" t="s">
        <v>1662</v>
      </c>
      <c r="F496" s="7">
        <f>SUMIFS(GQList,GIList,Table_ExternalData_1[[#This Row],[Item_key]],GDList,Table_ExternalData_1[[#Headers],[1]])</f>
        <v>0</v>
      </c>
      <c r="G496" s="7">
        <f>SUMIFS(GQList,GIList,Table_ExternalData_1[[#This Row],[Item_key]],GDList,Table_ExternalData_1[[#Headers],[2]])</f>
        <v>0</v>
      </c>
      <c r="H496" s="7">
        <f>SUMIFS(GQList,GIList,Table_ExternalData_1[[#This Row],[Item_key]],GDList,Table_ExternalData_1[[#Headers],[3]])</f>
        <v>0</v>
      </c>
      <c r="I496" s="7">
        <f>SUMIFS(GQList,GIList,Table_ExternalData_1[[#This Row],[Item_key]],GDList,Table_ExternalData_1[[#Headers],[4]])</f>
        <v>0</v>
      </c>
      <c r="J496" s="7">
        <f>SUMIFS(GQList,GIList,Table_ExternalData_1[[#This Row],[Item_key]],GDList,Table_ExternalData_1[[#Headers],[5]])</f>
        <v>0</v>
      </c>
      <c r="K496" s="7">
        <f>SUMIFS(GQList,GIList,Table_ExternalData_1[[#This Row],[Item_key]],GDList,Table_ExternalData_1[[#Headers],[6]])</f>
        <v>0</v>
      </c>
      <c r="L496" s="7">
        <f>SUMIFS(GQList,GIList,Table_ExternalData_1[[#This Row],[Item_key]],GDList,Table_ExternalData_1[[#Headers],[7]])</f>
        <v>0</v>
      </c>
      <c r="M496" s="7">
        <f>SUMIFS(GQList,GIList,Table_ExternalData_1[[#This Row],[Item_key]],GDList,Table_ExternalData_1[[#Headers],[8]])</f>
        <v>0</v>
      </c>
      <c r="N496" s="7">
        <f>SUMIFS(GQList,GIList,Table_ExternalData_1[[#This Row],[Item_key]],GDList,Table_ExternalData_1[[#Headers],[9]])</f>
        <v>0</v>
      </c>
      <c r="O496" s="7">
        <f>SUMIFS(GQList,GIList,Table_ExternalData_1[[#This Row],[Item_key]],GDList,Table_ExternalData_1[[#Headers],[10]])</f>
        <v>0</v>
      </c>
      <c r="P496" s="7">
        <f>SUMIFS(GQList,GIList,Table_ExternalData_1[[#This Row],[Item_key]],GDList,Table_ExternalData_1[[#Headers],[11]])</f>
        <v>0</v>
      </c>
      <c r="Q496" s="7">
        <f>SUMIFS(GQList,GIList,Table_ExternalData_1[[#This Row],[Item_key]],GDList,Table_ExternalData_1[[#Headers],[12]])</f>
        <v>0</v>
      </c>
      <c r="R496" s="7">
        <f>SUMIFS(GQList,GIList,Table_ExternalData_1[[#This Row],[Item_key]],GDList,Table_ExternalData_1[[#Headers],[13]])</f>
        <v>0</v>
      </c>
      <c r="S496" s="7">
        <f>SUMIFS(GQList,GIList,Table_ExternalData_1[[#This Row],[Item_key]],GDList,Table_ExternalData_1[[#Headers],[14]])</f>
        <v>0</v>
      </c>
      <c r="T496" s="7">
        <f>SUMIFS(GQList,GIList,Table_ExternalData_1[[#This Row],[Item_key]],GDList,Table_ExternalData_1[[#Headers],[15]])</f>
        <v>0</v>
      </c>
      <c r="U496" s="7">
        <f>SUMIFS(GQList,GIList,Table_ExternalData_1[[#This Row],[Item_key]],GDList,Table_ExternalData_1[[#Headers],[16]])</f>
        <v>0</v>
      </c>
      <c r="V496" s="7">
        <f>SUMIFS(GQList,GIList,Table_ExternalData_1[[#This Row],[Item_key]],GDList,Table_ExternalData_1[[#Headers],[17]])</f>
        <v>3000</v>
      </c>
      <c r="W496" s="7">
        <f>SUMIFS(GQList,GIList,Table_ExternalData_1[[#This Row],[Item_key]],GDList,Table_ExternalData_1[[#Headers],[18]])</f>
        <v>0</v>
      </c>
      <c r="X496" s="7">
        <f>SUMIFS(GQList,GIList,Table_ExternalData_1[[#This Row],[Item_key]],GDList,Table_ExternalData_1[[#Headers],[19]])</f>
        <v>0</v>
      </c>
      <c r="Y496" s="7">
        <f>SUMIFS(GQList,GIList,Table_ExternalData_1[[#This Row],[Item_key]],GDList,Table_ExternalData_1[[#Headers],[20]])</f>
        <v>0</v>
      </c>
      <c r="Z496" s="7">
        <f>SUMIFS(GQList,GIList,Table_ExternalData_1[[#This Row],[Item_key]],GDList,Table_ExternalData_1[[#Headers],[21]])</f>
        <v>0</v>
      </c>
      <c r="AA496" s="7">
        <f>SUMIFS(GQList,GIList,Table_ExternalData_1[[#This Row],[Item_key]],GDList,Table_ExternalData_1[[#Headers],[22]])</f>
        <v>0</v>
      </c>
      <c r="AB496" s="7">
        <f>SUMIFS(GQList,GIList,Table_ExternalData_1[[#This Row],[Item_key]],GDList,Table_ExternalData_1[[#Headers],[23]])</f>
        <v>0</v>
      </c>
      <c r="AC496" s="7">
        <f>SUMIFS(GQList,GIList,Table_ExternalData_1[[#This Row],[Item_key]],GDList,Table_ExternalData_1[[#Headers],[24]])</f>
        <v>0</v>
      </c>
      <c r="AD496" s="7">
        <f>SUMIFS(GQList,GIList,Table_ExternalData_1[[#This Row],[Item_key]],GDList,Table_ExternalData_1[[#Headers],[25]])</f>
        <v>0</v>
      </c>
      <c r="AE496" s="7">
        <f>SUMIFS(GQList,GIList,Table_ExternalData_1[[#This Row],[Item_key]],GDList,Table_ExternalData_1[[#Headers],[26]])</f>
        <v>0</v>
      </c>
      <c r="AF496" s="7">
        <f>SUMIFS(GQList,GIList,Table_ExternalData_1[[#This Row],[Item_key]],GDList,Table_ExternalData_1[[#Headers],[27]])</f>
        <v>0</v>
      </c>
      <c r="AG496" s="7">
        <f>SUMIFS(GQList,GIList,Table_ExternalData_1[[#This Row],[Item_key]],GDList,Table_ExternalData_1[[#Headers],[28]])</f>
        <v>4000</v>
      </c>
      <c r="AH496" s="7">
        <f>SUMIFS(GQList,GIList,Table_ExternalData_1[[#This Row],[Item_key]],GDList,Table_ExternalData_1[[#Headers],[29]])</f>
        <v>0</v>
      </c>
      <c r="AI496" s="7">
        <f>SUMIFS(GQList,GIList,Table_ExternalData_1[[#This Row],[Item_key]],GDList,Table_ExternalData_1[[#Headers],[30]])</f>
        <v>0</v>
      </c>
      <c r="AJ496" s="7">
        <f>SUMIFS(GQList,GIList,Table_ExternalData_1[[#This Row],[Item_key]],GDList,Table_ExternalData_1[[#Headers],[31]])</f>
        <v>0</v>
      </c>
      <c r="AK496" s="7">
        <f>SUM(Table_ExternalData_1[[#This Row],[1]:[31]])</f>
        <v>7000</v>
      </c>
    </row>
    <row r="497" spans="1:37" hidden="1">
      <c r="A497" s="3" t="s">
        <v>1353</v>
      </c>
      <c r="B497" s="3" t="s">
        <v>403</v>
      </c>
      <c r="C497" s="3" t="s">
        <v>1354</v>
      </c>
      <c r="D497" s="3" t="s">
        <v>1355</v>
      </c>
      <c r="E497" s="6" t="s">
        <v>1662</v>
      </c>
      <c r="F497" s="7">
        <f>SUMIFS(GQList,GIList,Table_ExternalData_1[[#This Row],[Item_key]],GDList,Table_ExternalData_1[[#Headers],[1]])</f>
        <v>0</v>
      </c>
      <c r="G497" s="7">
        <f>SUMIFS(GQList,GIList,Table_ExternalData_1[[#This Row],[Item_key]],GDList,Table_ExternalData_1[[#Headers],[2]])</f>
        <v>0</v>
      </c>
      <c r="H497" s="7">
        <f>SUMIFS(GQList,GIList,Table_ExternalData_1[[#This Row],[Item_key]],GDList,Table_ExternalData_1[[#Headers],[3]])</f>
        <v>0</v>
      </c>
      <c r="I497" s="7">
        <f>SUMIFS(GQList,GIList,Table_ExternalData_1[[#This Row],[Item_key]],GDList,Table_ExternalData_1[[#Headers],[4]])</f>
        <v>0</v>
      </c>
      <c r="J497" s="7">
        <f>SUMIFS(GQList,GIList,Table_ExternalData_1[[#This Row],[Item_key]],GDList,Table_ExternalData_1[[#Headers],[5]])</f>
        <v>0</v>
      </c>
      <c r="K497" s="7">
        <f>SUMIFS(GQList,GIList,Table_ExternalData_1[[#This Row],[Item_key]],GDList,Table_ExternalData_1[[#Headers],[6]])</f>
        <v>0</v>
      </c>
      <c r="L497" s="7">
        <f>SUMIFS(GQList,GIList,Table_ExternalData_1[[#This Row],[Item_key]],GDList,Table_ExternalData_1[[#Headers],[7]])</f>
        <v>0</v>
      </c>
      <c r="M497" s="7">
        <f>SUMIFS(GQList,GIList,Table_ExternalData_1[[#This Row],[Item_key]],GDList,Table_ExternalData_1[[#Headers],[8]])</f>
        <v>0</v>
      </c>
      <c r="N497" s="7">
        <f>SUMIFS(GQList,GIList,Table_ExternalData_1[[#This Row],[Item_key]],GDList,Table_ExternalData_1[[#Headers],[9]])</f>
        <v>0</v>
      </c>
      <c r="O497" s="7">
        <f>SUMIFS(GQList,GIList,Table_ExternalData_1[[#This Row],[Item_key]],GDList,Table_ExternalData_1[[#Headers],[10]])</f>
        <v>0</v>
      </c>
      <c r="P497" s="7">
        <f>SUMIFS(GQList,GIList,Table_ExternalData_1[[#This Row],[Item_key]],GDList,Table_ExternalData_1[[#Headers],[11]])</f>
        <v>0</v>
      </c>
      <c r="Q497" s="7">
        <f>SUMIFS(GQList,GIList,Table_ExternalData_1[[#This Row],[Item_key]],GDList,Table_ExternalData_1[[#Headers],[12]])</f>
        <v>0</v>
      </c>
      <c r="R497" s="7">
        <f>SUMIFS(GQList,GIList,Table_ExternalData_1[[#This Row],[Item_key]],GDList,Table_ExternalData_1[[#Headers],[13]])</f>
        <v>0</v>
      </c>
      <c r="S497" s="7">
        <f>SUMIFS(GQList,GIList,Table_ExternalData_1[[#This Row],[Item_key]],GDList,Table_ExternalData_1[[#Headers],[14]])</f>
        <v>0</v>
      </c>
      <c r="T497" s="7">
        <f>SUMIFS(GQList,GIList,Table_ExternalData_1[[#This Row],[Item_key]],GDList,Table_ExternalData_1[[#Headers],[15]])</f>
        <v>0</v>
      </c>
      <c r="U497" s="7">
        <f>SUMIFS(GQList,GIList,Table_ExternalData_1[[#This Row],[Item_key]],GDList,Table_ExternalData_1[[#Headers],[16]])</f>
        <v>0</v>
      </c>
      <c r="V497" s="7">
        <f>SUMIFS(GQList,GIList,Table_ExternalData_1[[#This Row],[Item_key]],GDList,Table_ExternalData_1[[#Headers],[17]])</f>
        <v>3000</v>
      </c>
      <c r="W497" s="7">
        <f>SUMIFS(GQList,GIList,Table_ExternalData_1[[#This Row],[Item_key]],GDList,Table_ExternalData_1[[#Headers],[18]])</f>
        <v>0</v>
      </c>
      <c r="X497" s="7">
        <f>SUMIFS(GQList,GIList,Table_ExternalData_1[[#This Row],[Item_key]],GDList,Table_ExternalData_1[[#Headers],[19]])</f>
        <v>0</v>
      </c>
      <c r="Y497" s="7">
        <f>SUMIFS(GQList,GIList,Table_ExternalData_1[[#This Row],[Item_key]],GDList,Table_ExternalData_1[[#Headers],[20]])</f>
        <v>0</v>
      </c>
      <c r="Z497" s="7">
        <f>SUMIFS(GQList,GIList,Table_ExternalData_1[[#This Row],[Item_key]],GDList,Table_ExternalData_1[[#Headers],[21]])</f>
        <v>0</v>
      </c>
      <c r="AA497" s="7">
        <f>SUMIFS(GQList,GIList,Table_ExternalData_1[[#This Row],[Item_key]],GDList,Table_ExternalData_1[[#Headers],[22]])</f>
        <v>0</v>
      </c>
      <c r="AB497" s="7">
        <f>SUMIFS(GQList,GIList,Table_ExternalData_1[[#This Row],[Item_key]],GDList,Table_ExternalData_1[[#Headers],[23]])</f>
        <v>0</v>
      </c>
      <c r="AC497" s="7">
        <f>SUMIFS(GQList,GIList,Table_ExternalData_1[[#This Row],[Item_key]],GDList,Table_ExternalData_1[[#Headers],[24]])</f>
        <v>0</v>
      </c>
      <c r="AD497" s="7">
        <f>SUMIFS(GQList,GIList,Table_ExternalData_1[[#This Row],[Item_key]],GDList,Table_ExternalData_1[[#Headers],[25]])</f>
        <v>0</v>
      </c>
      <c r="AE497" s="7">
        <f>SUMIFS(GQList,GIList,Table_ExternalData_1[[#This Row],[Item_key]],GDList,Table_ExternalData_1[[#Headers],[26]])</f>
        <v>0</v>
      </c>
      <c r="AF497" s="7">
        <f>SUMIFS(GQList,GIList,Table_ExternalData_1[[#This Row],[Item_key]],GDList,Table_ExternalData_1[[#Headers],[27]])</f>
        <v>0</v>
      </c>
      <c r="AG497" s="7">
        <f>SUMIFS(GQList,GIList,Table_ExternalData_1[[#This Row],[Item_key]],GDList,Table_ExternalData_1[[#Headers],[28]])</f>
        <v>4000</v>
      </c>
      <c r="AH497" s="7">
        <f>SUMIFS(GQList,GIList,Table_ExternalData_1[[#This Row],[Item_key]],GDList,Table_ExternalData_1[[#Headers],[29]])</f>
        <v>0</v>
      </c>
      <c r="AI497" s="7">
        <f>SUMIFS(GQList,GIList,Table_ExternalData_1[[#This Row],[Item_key]],GDList,Table_ExternalData_1[[#Headers],[30]])</f>
        <v>0</v>
      </c>
      <c r="AJ497" s="7">
        <f>SUMIFS(GQList,GIList,Table_ExternalData_1[[#This Row],[Item_key]],GDList,Table_ExternalData_1[[#Headers],[31]])</f>
        <v>0</v>
      </c>
      <c r="AK497" s="7">
        <f>SUM(Table_ExternalData_1[[#This Row],[1]:[31]])</f>
        <v>7000</v>
      </c>
    </row>
    <row r="498" spans="1:37" ht="24" hidden="1">
      <c r="A498" s="3" t="s">
        <v>1353</v>
      </c>
      <c r="B498" s="3" t="s">
        <v>421</v>
      </c>
      <c r="C498" s="3" t="s">
        <v>1356</v>
      </c>
      <c r="D498" s="3" t="s">
        <v>1357</v>
      </c>
      <c r="E498" s="6" t="s">
        <v>1662</v>
      </c>
      <c r="F498" s="7">
        <f>SUMIFS(GQList,GIList,Table_ExternalData_1[[#This Row],[Item_key]],GDList,Table_ExternalData_1[[#Headers],[1]])</f>
        <v>0</v>
      </c>
      <c r="G498" s="7">
        <f>SUMIFS(GQList,GIList,Table_ExternalData_1[[#This Row],[Item_key]],GDList,Table_ExternalData_1[[#Headers],[2]])</f>
        <v>0</v>
      </c>
      <c r="H498" s="7">
        <f>SUMIFS(GQList,GIList,Table_ExternalData_1[[#This Row],[Item_key]],GDList,Table_ExternalData_1[[#Headers],[3]])</f>
        <v>0</v>
      </c>
      <c r="I498" s="7">
        <f>SUMIFS(GQList,GIList,Table_ExternalData_1[[#This Row],[Item_key]],GDList,Table_ExternalData_1[[#Headers],[4]])</f>
        <v>0</v>
      </c>
      <c r="J498" s="7">
        <f>SUMIFS(GQList,GIList,Table_ExternalData_1[[#This Row],[Item_key]],GDList,Table_ExternalData_1[[#Headers],[5]])</f>
        <v>0</v>
      </c>
      <c r="K498" s="7">
        <f>SUMIFS(GQList,GIList,Table_ExternalData_1[[#This Row],[Item_key]],GDList,Table_ExternalData_1[[#Headers],[6]])</f>
        <v>0</v>
      </c>
      <c r="L498" s="7">
        <f>SUMIFS(GQList,GIList,Table_ExternalData_1[[#This Row],[Item_key]],GDList,Table_ExternalData_1[[#Headers],[7]])</f>
        <v>0</v>
      </c>
      <c r="M498" s="7">
        <f>SUMIFS(GQList,GIList,Table_ExternalData_1[[#This Row],[Item_key]],GDList,Table_ExternalData_1[[#Headers],[8]])</f>
        <v>0</v>
      </c>
      <c r="N498" s="7">
        <f>SUMIFS(GQList,GIList,Table_ExternalData_1[[#This Row],[Item_key]],GDList,Table_ExternalData_1[[#Headers],[9]])</f>
        <v>0</v>
      </c>
      <c r="O498" s="7">
        <f>SUMIFS(GQList,GIList,Table_ExternalData_1[[#This Row],[Item_key]],GDList,Table_ExternalData_1[[#Headers],[10]])</f>
        <v>0</v>
      </c>
      <c r="P498" s="7">
        <f>SUMIFS(GQList,GIList,Table_ExternalData_1[[#This Row],[Item_key]],GDList,Table_ExternalData_1[[#Headers],[11]])</f>
        <v>0</v>
      </c>
      <c r="Q498" s="7">
        <f>SUMIFS(GQList,GIList,Table_ExternalData_1[[#This Row],[Item_key]],GDList,Table_ExternalData_1[[#Headers],[12]])</f>
        <v>0</v>
      </c>
      <c r="R498" s="7">
        <f>SUMIFS(GQList,GIList,Table_ExternalData_1[[#This Row],[Item_key]],GDList,Table_ExternalData_1[[#Headers],[13]])</f>
        <v>0</v>
      </c>
      <c r="S498" s="7">
        <f>SUMIFS(GQList,GIList,Table_ExternalData_1[[#This Row],[Item_key]],GDList,Table_ExternalData_1[[#Headers],[14]])</f>
        <v>0</v>
      </c>
      <c r="T498" s="7">
        <f>SUMIFS(GQList,GIList,Table_ExternalData_1[[#This Row],[Item_key]],GDList,Table_ExternalData_1[[#Headers],[15]])</f>
        <v>0</v>
      </c>
      <c r="U498" s="7">
        <f>SUMIFS(GQList,GIList,Table_ExternalData_1[[#This Row],[Item_key]],GDList,Table_ExternalData_1[[#Headers],[16]])</f>
        <v>0</v>
      </c>
      <c r="V498" s="7">
        <f>SUMIFS(GQList,GIList,Table_ExternalData_1[[#This Row],[Item_key]],GDList,Table_ExternalData_1[[#Headers],[17]])</f>
        <v>3000</v>
      </c>
      <c r="W498" s="7">
        <f>SUMIFS(GQList,GIList,Table_ExternalData_1[[#This Row],[Item_key]],GDList,Table_ExternalData_1[[#Headers],[18]])</f>
        <v>0</v>
      </c>
      <c r="X498" s="7">
        <f>SUMIFS(GQList,GIList,Table_ExternalData_1[[#This Row],[Item_key]],GDList,Table_ExternalData_1[[#Headers],[19]])</f>
        <v>0</v>
      </c>
      <c r="Y498" s="7">
        <f>SUMIFS(GQList,GIList,Table_ExternalData_1[[#This Row],[Item_key]],GDList,Table_ExternalData_1[[#Headers],[20]])</f>
        <v>0</v>
      </c>
      <c r="Z498" s="7">
        <f>SUMIFS(GQList,GIList,Table_ExternalData_1[[#This Row],[Item_key]],GDList,Table_ExternalData_1[[#Headers],[21]])</f>
        <v>0</v>
      </c>
      <c r="AA498" s="7">
        <f>SUMIFS(GQList,GIList,Table_ExternalData_1[[#This Row],[Item_key]],GDList,Table_ExternalData_1[[#Headers],[22]])</f>
        <v>0</v>
      </c>
      <c r="AB498" s="7">
        <f>SUMIFS(GQList,GIList,Table_ExternalData_1[[#This Row],[Item_key]],GDList,Table_ExternalData_1[[#Headers],[23]])</f>
        <v>0</v>
      </c>
      <c r="AC498" s="7">
        <f>SUMIFS(GQList,GIList,Table_ExternalData_1[[#This Row],[Item_key]],GDList,Table_ExternalData_1[[#Headers],[24]])</f>
        <v>0</v>
      </c>
      <c r="AD498" s="7">
        <f>SUMIFS(GQList,GIList,Table_ExternalData_1[[#This Row],[Item_key]],GDList,Table_ExternalData_1[[#Headers],[25]])</f>
        <v>0</v>
      </c>
      <c r="AE498" s="7">
        <f>SUMIFS(GQList,GIList,Table_ExternalData_1[[#This Row],[Item_key]],GDList,Table_ExternalData_1[[#Headers],[26]])</f>
        <v>0</v>
      </c>
      <c r="AF498" s="7">
        <f>SUMIFS(GQList,GIList,Table_ExternalData_1[[#This Row],[Item_key]],GDList,Table_ExternalData_1[[#Headers],[27]])</f>
        <v>0</v>
      </c>
      <c r="AG498" s="7">
        <f>SUMIFS(GQList,GIList,Table_ExternalData_1[[#This Row],[Item_key]],GDList,Table_ExternalData_1[[#Headers],[28]])</f>
        <v>3200</v>
      </c>
      <c r="AH498" s="7">
        <f>SUMIFS(GQList,GIList,Table_ExternalData_1[[#This Row],[Item_key]],GDList,Table_ExternalData_1[[#Headers],[29]])</f>
        <v>0</v>
      </c>
      <c r="AI498" s="7">
        <f>SUMIFS(GQList,GIList,Table_ExternalData_1[[#This Row],[Item_key]],GDList,Table_ExternalData_1[[#Headers],[30]])</f>
        <v>0</v>
      </c>
      <c r="AJ498" s="7">
        <f>SUMIFS(GQList,GIList,Table_ExternalData_1[[#This Row],[Item_key]],GDList,Table_ExternalData_1[[#Headers],[31]])</f>
        <v>0</v>
      </c>
      <c r="AK498" s="7">
        <f>SUM(Table_ExternalData_1[[#This Row],[1]:[31]])</f>
        <v>6200</v>
      </c>
    </row>
    <row r="499" spans="1:37" ht="24" hidden="1">
      <c r="A499" s="3" t="s">
        <v>1702</v>
      </c>
      <c r="B499" s="3" t="s">
        <v>603</v>
      </c>
      <c r="C499" s="3" t="s">
        <v>1579</v>
      </c>
      <c r="D499" s="3" t="s">
        <v>1580</v>
      </c>
      <c r="E499" s="6" t="s">
        <v>1662</v>
      </c>
      <c r="F499" s="7">
        <f>SUMIFS(GQList,GIList,Table_ExternalData_1[[#This Row],[Item_key]],GDList,Table_ExternalData_1[[#Headers],[1]])</f>
        <v>0</v>
      </c>
      <c r="G499" s="7">
        <f>SUMIFS(GQList,GIList,Table_ExternalData_1[[#This Row],[Item_key]],GDList,Table_ExternalData_1[[#Headers],[2]])</f>
        <v>0</v>
      </c>
      <c r="H499" s="7">
        <f>SUMIFS(GQList,GIList,Table_ExternalData_1[[#This Row],[Item_key]],GDList,Table_ExternalData_1[[#Headers],[3]])</f>
        <v>0</v>
      </c>
      <c r="I499" s="7">
        <f>SUMIFS(GQList,GIList,Table_ExternalData_1[[#This Row],[Item_key]],GDList,Table_ExternalData_1[[#Headers],[4]])</f>
        <v>0</v>
      </c>
      <c r="J499" s="7">
        <f>SUMIFS(GQList,GIList,Table_ExternalData_1[[#This Row],[Item_key]],GDList,Table_ExternalData_1[[#Headers],[5]])</f>
        <v>0</v>
      </c>
      <c r="K499" s="7">
        <f>SUMIFS(GQList,GIList,Table_ExternalData_1[[#This Row],[Item_key]],GDList,Table_ExternalData_1[[#Headers],[6]])</f>
        <v>0</v>
      </c>
      <c r="L499" s="7">
        <f>SUMIFS(GQList,GIList,Table_ExternalData_1[[#This Row],[Item_key]],GDList,Table_ExternalData_1[[#Headers],[7]])</f>
        <v>0</v>
      </c>
      <c r="M499" s="7">
        <f>SUMIFS(GQList,GIList,Table_ExternalData_1[[#This Row],[Item_key]],GDList,Table_ExternalData_1[[#Headers],[8]])</f>
        <v>0</v>
      </c>
      <c r="N499" s="7">
        <f>SUMIFS(GQList,GIList,Table_ExternalData_1[[#This Row],[Item_key]],GDList,Table_ExternalData_1[[#Headers],[9]])</f>
        <v>0</v>
      </c>
      <c r="O499" s="7">
        <f>SUMIFS(GQList,GIList,Table_ExternalData_1[[#This Row],[Item_key]],GDList,Table_ExternalData_1[[#Headers],[10]])</f>
        <v>0</v>
      </c>
      <c r="P499" s="7">
        <f>SUMIFS(GQList,GIList,Table_ExternalData_1[[#This Row],[Item_key]],GDList,Table_ExternalData_1[[#Headers],[11]])</f>
        <v>0</v>
      </c>
      <c r="Q499" s="7">
        <f>SUMIFS(GQList,GIList,Table_ExternalData_1[[#This Row],[Item_key]],GDList,Table_ExternalData_1[[#Headers],[12]])</f>
        <v>0</v>
      </c>
      <c r="R499" s="7">
        <f>SUMIFS(GQList,GIList,Table_ExternalData_1[[#This Row],[Item_key]],GDList,Table_ExternalData_1[[#Headers],[13]])</f>
        <v>0</v>
      </c>
      <c r="S499" s="7">
        <f>SUMIFS(GQList,GIList,Table_ExternalData_1[[#This Row],[Item_key]],GDList,Table_ExternalData_1[[#Headers],[14]])</f>
        <v>0</v>
      </c>
      <c r="T499" s="7">
        <f>SUMIFS(GQList,GIList,Table_ExternalData_1[[#This Row],[Item_key]],GDList,Table_ExternalData_1[[#Headers],[15]])</f>
        <v>0</v>
      </c>
      <c r="U499" s="7">
        <f>SUMIFS(GQList,GIList,Table_ExternalData_1[[#This Row],[Item_key]],GDList,Table_ExternalData_1[[#Headers],[16]])</f>
        <v>0</v>
      </c>
      <c r="V499" s="7">
        <f>SUMIFS(GQList,GIList,Table_ExternalData_1[[#This Row],[Item_key]],GDList,Table_ExternalData_1[[#Headers],[17]])</f>
        <v>0</v>
      </c>
      <c r="W499" s="7">
        <f>SUMIFS(GQList,GIList,Table_ExternalData_1[[#This Row],[Item_key]],GDList,Table_ExternalData_1[[#Headers],[18]])</f>
        <v>0</v>
      </c>
      <c r="X499" s="7">
        <f>SUMIFS(GQList,GIList,Table_ExternalData_1[[#This Row],[Item_key]],GDList,Table_ExternalData_1[[#Headers],[19]])</f>
        <v>0</v>
      </c>
      <c r="Y499" s="7">
        <f>SUMIFS(GQList,GIList,Table_ExternalData_1[[#This Row],[Item_key]],GDList,Table_ExternalData_1[[#Headers],[20]])</f>
        <v>0</v>
      </c>
      <c r="Z499" s="7">
        <f>SUMIFS(GQList,GIList,Table_ExternalData_1[[#This Row],[Item_key]],GDList,Table_ExternalData_1[[#Headers],[21]])</f>
        <v>0</v>
      </c>
      <c r="AA499" s="7">
        <f>SUMIFS(GQList,GIList,Table_ExternalData_1[[#This Row],[Item_key]],GDList,Table_ExternalData_1[[#Headers],[22]])</f>
        <v>0</v>
      </c>
      <c r="AB499" s="7">
        <f>SUMIFS(GQList,GIList,Table_ExternalData_1[[#This Row],[Item_key]],GDList,Table_ExternalData_1[[#Headers],[23]])</f>
        <v>0</v>
      </c>
      <c r="AC499" s="7">
        <f>SUMIFS(GQList,GIList,Table_ExternalData_1[[#This Row],[Item_key]],GDList,Table_ExternalData_1[[#Headers],[24]])</f>
        <v>0</v>
      </c>
      <c r="AD499" s="7">
        <f>SUMIFS(GQList,GIList,Table_ExternalData_1[[#This Row],[Item_key]],GDList,Table_ExternalData_1[[#Headers],[25]])</f>
        <v>0</v>
      </c>
      <c r="AE499" s="7">
        <f>SUMIFS(GQList,GIList,Table_ExternalData_1[[#This Row],[Item_key]],GDList,Table_ExternalData_1[[#Headers],[26]])</f>
        <v>0</v>
      </c>
      <c r="AF499" s="7">
        <f>SUMIFS(GQList,GIList,Table_ExternalData_1[[#This Row],[Item_key]],GDList,Table_ExternalData_1[[#Headers],[27]])</f>
        <v>0</v>
      </c>
      <c r="AG499" s="7">
        <f>SUMIFS(GQList,GIList,Table_ExternalData_1[[#This Row],[Item_key]],GDList,Table_ExternalData_1[[#Headers],[28]])</f>
        <v>0</v>
      </c>
      <c r="AH499" s="7">
        <f>SUMIFS(GQList,GIList,Table_ExternalData_1[[#This Row],[Item_key]],GDList,Table_ExternalData_1[[#Headers],[29]])</f>
        <v>0</v>
      </c>
      <c r="AI499" s="7">
        <f>SUMIFS(GQList,GIList,Table_ExternalData_1[[#This Row],[Item_key]],GDList,Table_ExternalData_1[[#Headers],[30]])</f>
        <v>0</v>
      </c>
      <c r="AJ499" s="7">
        <f>SUMIFS(GQList,GIList,Table_ExternalData_1[[#This Row],[Item_key]],GDList,Table_ExternalData_1[[#Headers],[31]])</f>
        <v>95</v>
      </c>
      <c r="AK499" s="7">
        <f>SUM(Table_ExternalData_1[[#This Row],[1]:[31]])</f>
        <v>95</v>
      </c>
    </row>
    <row r="500" spans="1:37" ht="24" hidden="1">
      <c r="A500" s="3" t="s">
        <v>1702</v>
      </c>
      <c r="B500" s="3" t="s">
        <v>540</v>
      </c>
      <c r="C500" s="3" t="s">
        <v>1581</v>
      </c>
      <c r="D500" s="3" t="s">
        <v>1582</v>
      </c>
      <c r="E500" s="6" t="s">
        <v>1662</v>
      </c>
      <c r="F500" s="7">
        <f>SUMIFS(GQList,GIList,Table_ExternalData_1[[#This Row],[Item_key]],GDList,Table_ExternalData_1[[#Headers],[1]])</f>
        <v>0</v>
      </c>
      <c r="G500" s="7">
        <f>SUMIFS(GQList,GIList,Table_ExternalData_1[[#This Row],[Item_key]],GDList,Table_ExternalData_1[[#Headers],[2]])</f>
        <v>0</v>
      </c>
      <c r="H500" s="7">
        <f>SUMIFS(GQList,GIList,Table_ExternalData_1[[#This Row],[Item_key]],GDList,Table_ExternalData_1[[#Headers],[3]])</f>
        <v>0</v>
      </c>
      <c r="I500" s="7">
        <f>SUMIFS(GQList,GIList,Table_ExternalData_1[[#This Row],[Item_key]],GDList,Table_ExternalData_1[[#Headers],[4]])</f>
        <v>0</v>
      </c>
      <c r="J500" s="7">
        <f>SUMIFS(GQList,GIList,Table_ExternalData_1[[#This Row],[Item_key]],GDList,Table_ExternalData_1[[#Headers],[5]])</f>
        <v>0</v>
      </c>
      <c r="K500" s="7">
        <f>SUMIFS(GQList,GIList,Table_ExternalData_1[[#This Row],[Item_key]],GDList,Table_ExternalData_1[[#Headers],[6]])</f>
        <v>0</v>
      </c>
      <c r="L500" s="7">
        <f>SUMIFS(GQList,GIList,Table_ExternalData_1[[#This Row],[Item_key]],GDList,Table_ExternalData_1[[#Headers],[7]])</f>
        <v>0</v>
      </c>
      <c r="M500" s="7">
        <f>SUMIFS(GQList,GIList,Table_ExternalData_1[[#This Row],[Item_key]],GDList,Table_ExternalData_1[[#Headers],[8]])</f>
        <v>0</v>
      </c>
      <c r="N500" s="7">
        <f>SUMIFS(GQList,GIList,Table_ExternalData_1[[#This Row],[Item_key]],GDList,Table_ExternalData_1[[#Headers],[9]])</f>
        <v>0</v>
      </c>
      <c r="O500" s="7">
        <f>SUMIFS(GQList,GIList,Table_ExternalData_1[[#This Row],[Item_key]],GDList,Table_ExternalData_1[[#Headers],[10]])</f>
        <v>0</v>
      </c>
      <c r="P500" s="7">
        <f>SUMIFS(GQList,GIList,Table_ExternalData_1[[#This Row],[Item_key]],GDList,Table_ExternalData_1[[#Headers],[11]])</f>
        <v>0</v>
      </c>
      <c r="Q500" s="7">
        <f>SUMIFS(GQList,GIList,Table_ExternalData_1[[#This Row],[Item_key]],GDList,Table_ExternalData_1[[#Headers],[12]])</f>
        <v>0</v>
      </c>
      <c r="R500" s="7">
        <f>SUMIFS(GQList,GIList,Table_ExternalData_1[[#This Row],[Item_key]],GDList,Table_ExternalData_1[[#Headers],[13]])</f>
        <v>0</v>
      </c>
      <c r="S500" s="7">
        <f>SUMIFS(GQList,GIList,Table_ExternalData_1[[#This Row],[Item_key]],GDList,Table_ExternalData_1[[#Headers],[14]])</f>
        <v>0</v>
      </c>
      <c r="T500" s="7">
        <f>SUMIFS(GQList,GIList,Table_ExternalData_1[[#This Row],[Item_key]],GDList,Table_ExternalData_1[[#Headers],[15]])</f>
        <v>0</v>
      </c>
      <c r="U500" s="7">
        <f>SUMIFS(GQList,GIList,Table_ExternalData_1[[#This Row],[Item_key]],GDList,Table_ExternalData_1[[#Headers],[16]])</f>
        <v>0</v>
      </c>
      <c r="V500" s="7">
        <f>SUMIFS(GQList,GIList,Table_ExternalData_1[[#This Row],[Item_key]],GDList,Table_ExternalData_1[[#Headers],[17]])</f>
        <v>0</v>
      </c>
      <c r="W500" s="7">
        <f>SUMIFS(GQList,GIList,Table_ExternalData_1[[#This Row],[Item_key]],GDList,Table_ExternalData_1[[#Headers],[18]])</f>
        <v>0</v>
      </c>
      <c r="X500" s="7">
        <f>SUMIFS(GQList,GIList,Table_ExternalData_1[[#This Row],[Item_key]],GDList,Table_ExternalData_1[[#Headers],[19]])</f>
        <v>0</v>
      </c>
      <c r="Y500" s="7">
        <f>SUMIFS(GQList,GIList,Table_ExternalData_1[[#This Row],[Item_key]],GDList,Table_ExternalData_1[[#Headers],[20]])</f>
        <v>0</v>
      </c>
      <c r="Z500" s="7">
        <f>SUMIFS(GQList,GIList,Table_ExternalData_1[[#This Row],[Item_key]],GDList,Table_ExternalData_1[[#Headers],[21]])</f>
        <v>0</v>
      </c>
      <c r="AA500" s="7">
        <f>SUMIFS(GQList,GIList,Table_ExternalData_1[[#This Row],[Item_key]],GDList,Table_ExternalData_1[[#Headers],[22]])</f>
        <v>0</v>
      </c>
      <c r="AB500" s="7">
        <f>SUMIFS(GQList,GIList,Table_ExternalData_1[[#This Row],[Item_key]],GDList,Table_ExternalData_1[[#Headers],[23]])</f>
        <v>0</v>
      </c>
      <c r="AC500" s="7">
        <f>SUMIFS(GQList,GIList,Table_ExternalData_1[[#This Row],[Item_key]],GDList,Table_ExternalData_1[[#Headers],[24]])</f>
        <v>0</v>
      </c>
      <c r="AD500" s="7">
        <f>SUMIFS(GQList,GIList,Table_ExternalData_1[[#This Row],[Item_key]],GDList,Table_ExternalData_1[[#Headers],[25]])</f>
        <v>95</v>
      </c>
      <c r="AE500" s="7">
        <f>SUMIFS(GQList,GIList,Table_ExternalData_1[[#This Row],[Item_key]],GDList,Table_ExternalData_1[[#Headers],[26]])</f>
        <v>0</v>
      </c>
      <c r="AF500" s="7">
        <f>SUMIFS(GQList,GIList,Table_ExternalData_1[[#This Row],[Item_key]],GDList,Table_ExternalData_1[[#Headers],[27]])</f>
        <v>0</v>
      </c>
      <c r="AG500" s="7">
        <f>SUMIFS(GQList,GIList,Table_ExternalData_1[[#This Row],[Item_key]],GDList,Table_ExternalData_1[[#Headers],[28]])</f>
        <v>0</v>
      </c>
      <c r="AH500" s="7">
        <f>SUMIFS(GQList,GIList,Table_ExternalData_1[[#This Row],[Item_key]],GDList,Table_ExternalData_1[[#Headers],[29]])</f>
        <v>0</v>
      </c>
      <c r="AI500" s="7">
        <f>SUMIFS(GQList,GIList,Table_ExternalData_1[[#This Row],[Item_key]],GDList,Table_ExternalData_1[[#Headers],[30]])</f>
        <v>0</v>
      </c>
      <c r="AJ500" s="7">
        <f>SUMIFS(GQList,GIList,Table_ExternalData_1[[#This Row],[Item_key]],GDList,Table_ExternalData_1[[#Headers],[31]])</f>
        <v>0</v>
      </c>
      <c r="AK500" s="7">
        <f>SUM(Table_ExternalData_1[[#This Row],[1]:[31]])</f>
        <v>95</v>
      </c>
    </row>
    <row r="501" spans="1:37" ht="24" hidden="1">
      <c r="A501" s="3" t="s">
        <v>1702</v>
      </c>
      <c r="B501" s="3" t="s">
        <v>540</v>
      </c>
      <c r="C501" s="3" t="s">
        <v>1581</v>
      </c>
      <c r="D501" s="3" t="s">
        <v>1582</v>
      </c>
      <c r="E501" s="6" t="s">
        <v>1663</v>
      </c>
      <c r="F501" s="7">
        <f>SUMIFS(GQList,GIList,Table_ExternalData_1[[#This Row],[Item_key]],GDList,Table_ExternalData_1[[#Headers],[1]])</f>
        <v>0</v>
      </c>
      <c r="G501" s="7">
        <f>SUMIFS(GQList,GIList,Table_ExternalData_1[[#This Row],[Item_key]],GDList,Table_ExternalData_1[[#Headers],[2]])</f>
        <v>0</v>
      </c>
      <c r="H501" s="7">
        <f>SUMIFS(GQList,GIList,Table_ExternalData_1[[#This Row],[Item_key]],GDList,Table_ExternalData_1[[#Headers],[3]])</f>
        <v>0</v>
      </c>
      <c r="I501" s="7">
        <f>SUMIFS(GQList,GIList,Table_ExternalData_1[[#This Row],[Item_key]],GDList,Table_ExternalData_1[[#Headers],[4]])</f>
        <v>0</v>
      </c>
      <c r="J501" s="7">
        <f>SUMIFS(GQList,GIList,Table_ExternalData_1[[#This Row],[Item_key]],GDList,Table_ExternalData_1[[#Headers],[5]])</f>
        <v>0</v>
      </c>
      <c r="K501" s="7">
        <f>SUMIFS(GQList,GIList,Table_ExternalData_1[[#This Row],[Item_key]],GDList,Table_ExternalData_1[[#Headers],[6]])</f>
        <v>0</v>
      </c>
      <c r="L501" s="7">
        <f>SUMIFS(GQList,GIList,Table_ExternalData_1[[#This Row],[Item_key]],GDList,Table_ExternalData_1[[#Headers],[7]])</f>
        <v>0</v>
      </c>
      <c r="M501" s="7">
        <f>SUMIFS(GQList,GIList,Table_ExternalData_1[[#This Row],[Item_key]],GDList,Table_ExternalData_1[[#Headers],[8]])</f>
        <v>0</v>
      </c>
      <c r="N501" s="7">
        <f>SUMIFS(GQList,GIList,Table_ExternalData_1[[#This Row],[Item_key]],GDList,Table_ExternalData_1[[#Headers],[9]])</f>
        <v>0</v>
      </c>
      <c r="O501" s="7">
        <f>SUMIFS(GQList,GIList,Table_ExternalData_1[[#This Row],[Item_key]],GDList,Table_ExternalData_1[[#Headers],[10]])</f>
        <v>0</v>
      </c>
      <c r="P501" s="7">
        <f>SUMIFS(GQList,GIList,Table_ExternalData_1[[#This Row],[Item_key]],GDList,Table_ExternalData_1[[#Headers],[11]])</f>
        <v>0</v>
      </c>
      <c r="Q501" s="7">
        <f>SUMIFS(GQList,GIList,Table_ExternalData_1[[#This Row],[Item_key]],GDList,Table_ExternalData_1[[#Headers],[12]])</f>
        <v>0</v>
      </c>
      <c r="R501" s="7">
        <f>SUMIFS(GQList,GIList,Table_ExternalData_1[[#This Row],[Item_key]],GDList,Table_ExternalData_1[[#Headers],[13]])</f>
        <v>0</v>
      </c>
      <c r="S501" s="7">
        <f>SUMIFS(GQList,GIList,Table_ExternalData_1[[#This Row],[Item_key]],GDList,Table_ExternalData_1[[#Headers],[14]])</f>
        <v>0</v>
      </c>
      <c r="T501" s="7">
        <f>SUMIFS(GQList,GIList,Table_ExternalData_1[[#This Row],[Item_key]],GDList,Table_ExternalData_1[[#Headers],[15]])</f>
        <v>0</v>
      </c>
      <c r="U501" s="7">
        <f>SUMIFS(GQList,GIList,Table_ExternalData_1[[#This Row],[Item_key]],GDList,Table_ExternalData_1[[#Headers],[16]])</f>
        <v>0</v>
      </c>
      <c r="V501" s="7">
        <f>SUMIFS(GQList,GIList,Table_ExternalData_1[[#This Row],[Item_key]],GDList,Table_ExternalData_1[[#Headers],[17]])</f>
        <v>0</v>
      </c>
      <c r="W501" s="7">
        <f>SUMIFS(GQList,GIList,Table_ExternalData_1[[#This Row],[Item_key]],GDList,Table_ExternalData_1[[#Headers],[18]])</f>
        <v>0</v>
      </c>
      <c r="X501" s="7">
        <f>SUMIFS(GQList,GIList,Table_ExternalData_1[[#This Row],[Item_key]],GDList,Table_ExternalData_1[[#Headers],[19]])</f>
        <v>0</v>
      </c>
      <c r="Y501" s="7">
        <f>SUMIFS(GQList,GIList,Table_ExternalData_1[[#This Row],[Item_key]],GDList,Table_ExternalData_1[[#Headers],[20]])</f>
        <v>0</v>
      </c>
      <c r="Z501" s="7">
        <f>SUMIFS(GQList,GIList,Table_ExternalData_1[[#This Row],[Item_key]],GDList,Table_ExternalData_1[[#Headers],[21]])</f>
        <v>0</v>
      </c>
      <c r="AA501" s="7">
        <f>SUMIFS(GQList,GIList,Table_ExternalData_1[[#This Row],[Item_key]],GDList,Table_ExternalData_1[[#Headers],[22]])</f>
        <v>0</v>
      </c>
      <c r="AB501" s="7">
        <f>SUMIFS(GQList,GIList,Table_ExternalData_1[[#This Row],[Item_key]],GDList,Table_ExternalData_1[[#Headers],[23]])</f>
        <v>0</v>
      </c>
      <c r="AC501" s="7">
        <f>SUMIFS(GQList,GIList,Table_ExternalData_1[[#This Row],[Item_key]],GDList,Table_ExternalData_1[[#Headers],[24]])</f>
        <v>0</v>
      </c>
      <c r="AD501" s="7">
        <f>SUMIFS(GQList,GIList,Table_ExternalData_1[[#This Row],[Item_key]],GDList,Table_ExternalData_1[[#Headers],[25]])</f>
        <v>95</v>
      </c>
      <c r="AE501" s="7">
        <f>SUMIFS(GQList,GIList,Table_ExternalData_1[[#This Row],[Item_key]],GDList,Table_ExternalData_1[[#Headers],[26]])</f>
        <v>0</v>
      </c>
      <c r="AF501" s="7">
        <f>SUMIFS(GQList,GIList,Table_ExternalData_1[[#This Row],[Item_key]],GDList,Table_ExternalData_1[[#Headers],[27]])</f>
        <v>0</v>
      </c>
      <c r="AG501" s="7">
        <f>SUMIFS(GQList,GIList,Table_ExternalData_1[[#This Row],[Item_key]],GDList,Table_ExternalData_1[[#Headers],[28]])</f>
        <v>0</v>
      </c>
      <c r="AH501" s="7">
        <f>SUMIFS(GQList,GIList,Table_ExternalData_1[[#This Row],[Item_key]],GDList,Table_ExternalData_1[[#Headers],[29]])</f>
        <v>0</v>
      </c>
      <c r="AI501" s="7">
        <f>SUMIFS(GQList,GIList,Table_ExternalData_1[[#This Row],[Item_key]],GDList,Table_ExternalData_1[[#Headers],[30]])</f>
        <v>0</v>
      </c>
      <c r="AJ501" s="7">
        <f>SUMIFS(GQList,GIList,Table_ExternalData_1[[#This Row],[Item_key]],GDList,Table_ExternalData_1[[#Headers],[31]])</f>
        <v>0</v>
      </c>
      <c r="AK501" s="7">
        <f>SUM(Table_ExternalData_1[[#This Row],[1]:[31]])</f>
        <v>95</v>
      </c>
    </row>
    <row r="502" spans="1:37" ht="48" hidden="1">
      <c r="A502" s="3" t="s">
        <v>1703</v>
      </c>
      <c r="B502" s="3" t="s">
        <v>339</v>
      </c>
      <c r="C502" s="3" t="s">
        <v>1586</v>
      </c>
      <c r="D502" s="3" t="s">
        <v>1587</v>
      </c>
      <c r="E502" s="6" t="s">
        <v>1662</v>
      </c>
      <c r="F502" s="7">
        <f>SUMIFS(GQList,GIList,Table_ExternalData_1[[#This Row],[Item_key]],GDList,Table_ExternalData_1[[#Headers],[1]])</f>
        <v>0</v>
      </c>
      <c r="G502" s="7">
        <f>SUMIFS(GQList,GIList,Table_ExternalData_1[[#This Row],[Item_key]],GDList,Table_ExternalData_1[[#Headers],[2]])</f>
        <v>0</v>
      </c>
      <c r="H502" s="7">
        <f>SUMIFS(GQList,GIList,Table_ExternalData_1[[#This Row],[Item_key]],GDList,Table_ExternalData_1[[#Headers],[3]])</f>
        <v>0</v>
      </c>
      <c r="I502" s="7">
        <f>SUMIFS(GQList,GIList,Table_ExternalData_1[[#This Row],[Item_key]],GDList,Table_ExternalData_1[[#Headers],[4]])</f>
        <v>0</v>
      </c>
      <c r="J502" s="7">
        <f>SUMIFS(GQList,GIList,Table_ExternalData_1[[#This Row],[Item_key]],GDList,Table_ExternalData_1[[#Headers],[5]])</f>
        <v>0</v>
      </c>
      <c r="K502" s="7">
        <f>SUMIFS(GQList,GIList,Table_ExternalData_1[[#This Row],[Item_key]],GDList,Table_ExternalData_1[[#Headers],[6]])</f>
        <v>0</v>
      </c>
      <c r="L502" s="7">
        <f>SUMIFS(GQList,GIList,Table_ExternalData_1[[#This Row],[Item_key]],GDList,Table_ExternalData_1[[#Headers],[7]])</f>
        <v>0</v>
      </c>
      <c r="M502" s="7">
        <f>SUMIFS(GQList,GIList,Table_ExternalData_1[[#This Row],[Item_key]],GDList,Table_ExternalData_1[[#Headers],[8]])</f>
        <v>0</v>
      </c>
      <c r="N502" s="7">
        <f>SUMIFS(GQList,GIList,Table_ExternalData_1[[#This Row],[Item_key]],GDList,Table_ExternalData_1[[#Headers],[9]])</f>
        <v>0</v>
      </c>
      <c r="O502" s="7">
        <f>SUMIFS(GQList,GIList,Table_ExternalData_1[[#This Row],[Item_key]],GDList,Table_ExternalData_1[[#Headers],[10]])</f>
        <v>0</v>
      </c>
      <c r="P502" s="7">
        <f>SUMIFS(GQList,GIList,Table_ExternalData_1[[#This Row],[Item_key]],GDList,Table_ExternalData_1[[#Headers],[11]])</f>
        <v>0</v>
      </c>
      <c r="Q502" s="7">
        <f>SUMIFS(GQList,GIList,Table_ExternalData_1[[#This Row],[Item_key]],GDList,Table_ExternalData_1[[#Headers],[12]])</f>
        <v>0</v>
      </c>
      <c r="R502" s="7">
        <f>SUMIFS(GQList,GIList,Table_ExternalData_1[[#This Row],[Item_key]],GDList,Table_ExternalData_1[[#Headers],[13]])</f>
        <v>0</v>
      </c>
      <c r="S502" s="7">
        <f>SUMIFS(GQList,GIList,Table_ExternalData_1[[#This Row],[Item_key]],GDList,Table_ExternalData_1[[#Headers],[14]])</f>
        <v>400</v>
      </c>
      <c r="T502" s="7">
        <f>SUMIFS(GQList,GIList,Table_ExternalData_1[[#This Row],[Item_key]],GDList,Table_ExternalData_1[[#Headers],[15]])</f>
        <v>0</v>
      </c>
      <c r="U502" s="7">
        <f>SUMIFS(GQList,GIList,Table_ExternalData_1[[#This Row],[Item_key]],GDList,Table_ExternalData_1[[#Headers],[16]])</f>
        <v>0</v>
      </c>
      <c r="V502" s="7">
        <f>SUMIFS(GQList,GIList,Table_ExternalData_1[[#This Row],[Item_key]],GDList,Table_ExternalData_1[[#Headers],[17]])</f>
        <v>0</v>
      </c>
      <c r="W502" s="7">
        <f>SUMIFS(GQList,GIList,Table_ExternalData_1[[#This Row],[Item_key]],GDList,Table_ExternalData_1[[#Headers],[18]])</f>
        <v>0</v>
      </c>
      <c r="X502" s="7">
        <f>SUMIFS(GQList,GIList,Table_ExternalData_1[[#This Row],[Item_key]],GDList,Table_ExternalData_1[[#Headers],[19]])</f>
        <v>0</v>
      </c>
      <c r="Y502" s="7">
        <f>SUMIFS(GQList,GIList,Table_ExternalData_1[[#This Row],[Item_key]],GDList,Table_ExternalData_1[[#Headers],[20]])</f>
        <v>0</v>
      </c>
      <c r="Z502" s="7">
        <f>SUMIFS(GQList,GIList,Table_ExternalData_1[[#This Row],[Item_key]],GDList,Table_ExternalData_1[[#Headers],[21]])</f>
        <v>0</v>
      </c>
      <c r="AA502" s="7">
        <f>SUMIFS(GQList,GIList,Table_ExternalData_1[[#This Row],[Item_key]],GDList,Table_ExternalData_1[[#Headers],[22]])</f>
        <v>0</v>
      </c>
      <c r="AB502" s="7">
        <f>SUMIFS(GQList,GIList,Table_ExternalData_1[[#This Row],[Item_key]],GDList,Table_ExternalData_1[[#Headers],[23]])</f>
        <v>0</v>
      </c>
      <c r="AC502" s="7">
        <f>SUMIFS(GQList,GIList,Table_ExternalData_1[[#This Row],[Item_key]],GDList,Table_ExternalData_1[[#Headers],[24]])</f>
        <v>0</v>
      </c>
      <c r="AD502" s="7">
        <f>SUMIFS(GQList,GIList,Table_ExternalData_1[[#This Row],[Item_key]],GDList,Table_ExternalData_1[[#Headers],[25]])</f>
        <v>170</v>
      </c>
      <c r="AE502" s="7">
        <f>SUMIFS(GQList,GIList,Table_ExternalData_1[[#This Row],[Item_key]],GDList,Table_ExternalData_1[[#Headers],[26]])</f>
        <v>0</v>
      </c>
      <c r="AF502" s="7">
        <f>SUMIFS(GQList,GIList,Table_ExternalData_1[[#This Row],[Item_key]],GDList,Table_ExternalData_1[[#Headers],[27]])</f>
        <v>0</v>
      </c>
      <c r="AG502" s="7">
        <f>SUMIFS(GQList,GIList,Table_ExternalData_1[[#This Row],[Item_key]],GDList,Table_ExternalData_1[[#Headers],[28]])</f>
        <v>0</v>
      </c>
      <c r="AH502" s="7">
        <f>SUMIFS(GQList,GIList,Table_ExternalData_1[[#This Row],[Item_key]],GDList,Table_ExternalData_1[[#Headers],[29]])</f>
        <v>0</v>
      </c>
      <c r="AI502" s="7">
        <f>SUMIFS(GQList,GIList,Table_ExternalData_1[[#This Row],[Item_key]],GDList,Table_ExternalData_1[[#Headers],[30]])</f>
        <v>0</v>
      </c>
      <c r="AJ502" s="7">
        <f>SUMIFS(GQList,GIList,Table_ExternalData_1[[#This Row],[Item_key]],GDList,Table_ExternalData_1[[#Headers],[31]])</f>
        <v>2400</v>
      </c>
      <c r="AK502" s="7">
        <f>SUM(Table_ExternalData_1[[#This Row],[1]:[31]])</f>
        <v>2970</v>
      </c>
    </row>
    <row r="503" spans="1:37" ht="48" hidden="1">
      <c r="A503" s="3" t="s">
        <v>1703</v>
      </c>
      <c r="B503" s="3" t="s">
        <v>501</v>
      </c>
      <c r="C503" s="3" t="s">
        <v>961</v>
      </c>
      <c r="D503" s="3" t="s">
        <v>962</v>
      </c>
      <c r="E503" s="6" t="s">
        <v>1662</v>
      </c>
      <c r="F503" s="7">
        <f>SUMIFS(GQList,GIList,Table_ExternalData_1[[#This Row],[Item_key]],GDList,Table_ExternalData_1[[#Headers],[1]])</f>
        <v>0</v>
      </c>
      <c r="G503" s="7">
        <f>SUMIFS(GQList,GIList,Table_ExternalData_1[[#This Row],[Item_key]],GDList,Table_ExternalData_1[[#Headers],[2]])</f>
        <v>0</v>
      </c>
      <c r="H503" s="7">
        <f>SUMIFS(GQList,GIList,Table_ExternalData_1[[#This Row],[Item_key]],GDList,Table_ExternalData_1[[#Headers],[3]])</f>
        <v>0</v>
      </c>
      <c r="I503" s="7">
        <f>SUMIFS(GQList,GIList,Table_ExternalData_1[[#This Row],[Item_key]],GDList,Table_ExternalData_1[[#Headers],[4]])</f>
        <v>0</v>
      </c>
      <c r="J503" s="7">
        <f>SUMIFS(GQList,GIList,Table_ExternalData_1[[#This Row],[Item_key]],GDList,Table_ExternalData_1[[#Headers],[5]])</f>
        <v>0</v>
      </c>
      <c r="K503" s="7">
        <f>SUMIFS(GQList,GIList,Table_ExternalData_1[[#This Row],[Item_key]],GDList,Table_ExternalData_1[[#Headers],[6]])</f>
        <v>0</v>
      </c>
      <c r="L503" s="7">
        <f>SUMIFS(GQList,GIList,Table_ExternalData_1[[#This Row],[Item_key]],GDList,Table_ExternalData_1[[#Headers],[7]])</f>
        <v>0</v>
      </c>
      <c r="M503" s="7">
        <f>SUMIFS(GQList,GIList,Table_ExternalData_1[[#This Row],[Item_key]],GDList,Table_ExternalData_1[[#Headers],[8]])</f>
        <v>0</v>
      </c>
      <c r="N503" s="7">
        <f>SUMIFS(GQList,GIList,Table_ExternalData_1[[#This Row],[Item_key]],GDList,Table_ExternalData_1[[#Headers],[9]])</f>
        <v>0</v>
      </c>
      <c r="O503" s="7">
        <f>SUMIFS(GQList,GIList,Table_ExternalData_1[[#This Row],[Item_key]],GDList,Table_ExternalData_1[[#Headers],[10]])</f>
        <v>0</v>
      </c>
      <c r="P503" s="7">
        <f>SUMIFS(GQList,GIList,Table_ExternalData_1[[#This Row],[Item_key]],GDList,Table_ExternalData_1[[#Headers],[11]])</f>
        <v>0</v>
      </c>
      <c r="Q503" s="7">
        <f>SUMIFS(GQList,GIList,Table_ExternalData_1[[#This Row],[Item_key]],GDList,Table_ExternalData_1[[#Headers],[12]])</f>
        <v>0</v>
      </c>
      <c r="R503" s="7">
        <f>SUMIFS(GQList,GIList,Table_ExternalData_1[[#This Row],[Item_key]],GDList,Table_ExternalData_1[[#Headers],[13]])</f>
        <v>0</v>
      </c>
      <c r="S503" s="7">
        <f>SUMIFS(GQList,GIList,Table_ExternalData_1[[#This Row],[Item_key]],GDList,Table_ExternalData_1[[#Headers],[14]])</f>
        <v>0</v>
      </c>
      <c r="T503" s="7">
        <f>SUMIFS(GQList,GIList,Table_ExternalData_1[[#This Row],[Item_key]],GDList,Table_ExternalData_1[[#Headers],[15]])</f>
        <v>0</v>
      </c>
      <c r="U503" s="7">
        <f>SUMIFS(GQList,GIList,Table_ExternalData_1[[#This Row],[Item_key]],GDList,Table_ExternalData_1[[#Headers],[16]])</f>
        <v>0</v>
      </c>
      <c r="V503" s="7">
        <f>SUMIFS(GQList,GIList,Table_ExternalData_1[[#This Row],[Item_key]],GDList,Table_ExternalData_1[[#Headers],[17]])</f>
        <v>0</v>
      </c>
      <c r="W503" s="7">
        <f>SUMIFS(GQList,GIList,Table_ExternalData_1[[#This Row],[Item_key]],GDList,Table_ExternalData_1[[#Headers],[18]])</f>
        <v>0</v>
      </c>
      <c r="X503" s="7">
        <f>SUMIFS(GQList,GIList,Table_ExternalData_1[[#This Row],[Item_key]],GDList,Table_ExternalData_1[[#Headers],[19]])</f>
        <v>0</v>
      </c>
      <c r="Y503" s="7">
        <f>SUMIFS(GQList,GIList,Table_ExternalData_1[[#This Row],[Item_key]],GDList,Table_ExternalData_1[[#Headers],[20]])</f>
        <v>0</v>
      </c>
      <c r="Z503" s="7">
        <f>SUMIFS(GQList,GIList,Table_ExternalData_1[[#This Row],[Item_key]],GDList,Table_ExternalData_1[[#Headers],[21]])</f>
        <v>0</v>
      </c>
      <c r="AA503" s="7">
        <f>SUMIFS(GQList,GIList,Table_ExternalData_1[[#This Row],[Item_key]],GDList,Table_ExternalData_1[[#Headers],[22]])</f>
        <v>0</v>
      </c>
      <c r="AB503" s="7">
        <f>SUMIFS(GQList,GIList,Table_ExternalData_1[[#This Row],[Item_key]],GDList,Table_ExternalData_1[[#Headers],[23]])</f>
        <v>0</v>
      </c>
      <c r="AC503" s="7">
        <f>SUMIFS(GQList,GIList,Table_ExternalData_1[[#This Row],[Item_key]],GDList,Table_ExternalData_1[[#Headers],[24]])</f>
        <v>200</v>
      </c>
      <c r="AD503" s="7">
        <f>SUMIFS(GQList,GIList,Table_ExternalData_1[[#This Row],[Item_key]],GDList,Table_ExternalData_1[[#Headers],[25]])</f>
        <v>110</v>
      </c>
      <c r="AE503" s="7">
        <f>SUMIFS(GQList,GIList,Table_ExternalData_1[[#This Row],[Item_key]],GDList,Table_ExternalData_1[[#Headers],[26]])</f>
        <v>0</v>
      </c>
      <c r="AF503" s="7">
        <f>SUMIFS(GQList,GIList,Table_ExternalData_1[[#This Row],[Item_key]],GDList,Table_ExternalData_1[[#Headers],[27]])</f>
        <v>0</v>
      </c>
      <c r="AG503" s="7">
        <f>SUMIFS(GQList,GIList,Table_ExternalData_1[[#This Row],[Item_key]],GDList,Table_ExternalData_1[[#Headers],[28]])</f>
        <v>0</v>
      </c>
      <c r="AH503" s="7">
        <f>SUMIFS(GQList,GIList,Table_ExternalData_1[[#This Row],[Item_key]],GDList,Table_ExternalData_1[[#Headers],[29]])</f>
        <v>0</v>
      </c>
      <c r="AI503" s="7">
        <f>SUMIFS(GQList,GIList,Table_ExternalData_1[[#This Row],[Item_key]],GDList,Table_ExternalData_1[[#Headers],[30]])</f>
        <v>140</v>
      </c>
      <c r="AJ503" s="7">
        <f>SUMIFS(GQList,GIList,Table_ExternalData_1[[#This Row],[Item_key]],GDList,Table_ExternalData_1[[#Headers],[31]])</f>
        <v>650</v>
      </c>
      <c r="AK503" s="7">
        <f>SUM(Table_ExternalData_1[[#This Row],[1]:[31]])</f>
        <v>1100</v>
      </c>
    </row>
    <row r="504" spans="1:37" hidden="1">
      <c r="A504" s="3" t="s">
        <v>1704</v>
      </c>
      <c r="B504" s="3" t="s">
        <v>94</v>
      </c>
      <c r="C504" s="3" t="s">
        <v>1358</v>
      </c>
      <c r="D504" s="3" t="s">
        <v>1359</v>
      </c>
      <c r="E504" s="6" t="s">
        <v>1662</v>
      </c>
      <c r="F504" s="7">
        <f>SUMIFS(GQList,GIList,Table_ExternalData_1[[#This Row],[Item_key]],GDList,Table_ExternalData_1[[#Headers],[1]])</f>
        <v>0</v>
      </c>
      <c r="G504" s="7">
        <f>SUMIFS(GQList,GIList,Table_ExternalData_1[[#This Row],[Item_key]],GDList,Table_ExternalData_1[[#Headers],[2]])</f>
        <v>0</v>
      </c>
      <c r="H504" s="7">
        <f>SUMIFS(GQList,GIList,Table_ExternalData_1[[#This Row],[Item_key]],GDList,Table_ExternalData_1[[#Headers],[3]])</f>
        <v>0</v>
      </c>
      <c r="I504" s="7">
        <f>SUMIFS(GQList,GIList,Table_ExternalData_1[[#This Row],[Item_key]],GDList,Table_ExternalData_1[[#Headers],[4]])</f>
        <v>200</v>
      </c>
      <c r="J504" s="7">
        <f>SUMIFS(GQList,GIList,Table_ExternalData_1[[#This Row],[Item_key]],GDList,Table_ExternalData_1[[#Headers],[5]])</f>
        <v>0</v>
      </c>
      <c r="K504" s="7">
        <f>SUMIFS(GQList,GIList,Table_ExternalData_1[[#This Row],[Item_key]],GDList,Table_ExternalData_1[[#Headers],[6]])</f>
        <v>0</v>
      </c>
      <c r="L504" s="7">
        <f>SUMIFS(GQList,GIList,Table_ExternalData_1[[#This Row],[Item_key]],GDList,Table_ExternalData_1[[#Headers],[7]])</f>
        <v>0</v>
      </c>
      <c r="M504" s="7">
        <f>SUMIFS(GQList,GIList,Table_ExternalData_1[[#This Row],[Item_key]],GDList,Table_ExternalData_1[[#Headers],[8]])</f>
        <v>0</v>
      </c>
      <c r="N504" s="7">
        <f>SUMIFS(GQList,GIList,Table_ExternalData_1[[#This Row],[Item_key]],GDList,Table_ExternalData_1[[#Headers],[9]])</f>
        <v>0</v>
      </c>
      <c r="O504" s="7">
        <f>SUMIFS(GQList,GIList,Table_ExternalData_1[[#This Row],[Item_key]],GDList,Table_ExternalData_1[[#Headers],[10]])</f>
        <v>0</v>
      </c>
      <c r="P504" s="7">
        <f>SUMIFS(GQList,GIList,Table_ExternalData_1[[#This Row],[Item_key]],GDList,Table_ExternalData_1[[#Headers],[11]])</f>
        <v>0</v>
      </c>
      <c r="Q504" s="7">
        <f>SUMIFS(GQList,GIList,Table_ExternalData_1[[#This Row],[Item_key]],GDList,Table_ExternalData_1[[#Headers],[12]])</f>
        <v>0</v>
      </c>
      <c r="R504" s="7">
        <f>SUMIFS(GQList,GIList,Table_ExternalData_1[[#This Row],[Item_key]],GDList,Table_ExternalData_1[[#Headers],[13]])</f>
        <v>0</v>
      </c>
      <c r="S504" s="7">
        <f>SUMIFS(GQList,GIList,Table_ExternalData_1[[#This Row],[Item_key]],GDList,Table_ExternalData_1[[#Headers],[14]])</f>
        <v>0</v>
      </c>
      <c r="T504" s="7">
        <f>SUMIFS(GQList,GIList,Table_ExternalData_1[[#This Row],[Item_key]],GDList,Table_ExternalData_1[[#Headers],[15]])</f>
        <v>0</v>
      </c>
      <c r="U504" s="7">
        <f>SUMIFS(GQList,GIList,Table_ExternalData_1[[#This Row],[Item_key]],GDList,Table_ExternalData_1[[#Headers],[16]])</f>
        <v>0</v>
      </c>
      <c r="V504" s="7">
        <f>SUMIFS(GQList,GIList,Table_ExternalData_1[[#This Row],[Item_key]],GDList,Table_ExternalData_1[[#Headers],[17]])</f>
        <v>0</v>
      </c>
      <c r="W504" s="7">
        <f>SUMIFS(GQList,GIList,Table_ExternalData_1[[#This Row],[Item_key]],GDList,Table_ExternalData_1[[#Headers],[18]])</f>
        <v>0</v>
      </c>
      <c r="X504" s="7">
        <f>SUMIFS(GQList,GIList,Table_ExternalData_1[[#This Row],[Item_key]],GDList,Table_ExternalData_1[[#Headers],[19]])</f>
        <v>150</v>
      </c>
      <c r="Y504" s="7">
        <f>SUMIFS(GQList,GIList,Table_ExternalData_1[[#This Row],[Item_key]],GDList,Table_ExternalData_1[[#Headers],[20]])</f>
        <v>0</v>
      </c>
      <c r="Z504" s="7">
        <f>SUMIFS(GQList,GIList,Table_ExternalData_1[[#This Row],[Item_key]],GDList,Table_ExternalData_1[[#Headers],[21]])</f>
        <v>0</v>
      </c>
      <c r="AA504" s="7">
        <f>SUMIFS(GQList,GIList,Table_ExternalData_1[[#This Row],[Item_key]],GDList,Table_ExternalData_1[[#Headers],[22]])</f>
        <v>0</v>
      </c>
      <c r="AB504" s="7">
        <f>SUMIFS(GQList,GIList,Table_ExternalData_1[[#This Row],[Item_key]],GDList,Table_ExternalData_1[[#Headers],[23]])</f>
        <v>0</v>
      </c>
      <c r="AC504" s="7">
        <f>SUMIFS(GQList,GIList,Table_ExternalData_1[[#This Row],[Item_key]],GDList,Table_ExternalData_1[[#Headers],[24]])</f>
        <v>0</v>
      </c>
      <c r="AD504" s="7">
        <f>SUMIFS(GQList,GIList,Table_ExternalData_1[[#This Row],[Item_key]],GDList,Table_ExternalData_1[[#Headers],[25]])</f>
        <v>0</v>
      </c>
      <c r="AE504" s="7">
        <f>SUMIFS(GQList,GIList,Table_ExternalData_1[[#This Row],[Item_key]],GDList,Table_ExternalData_1[[#Headers],[26]])</f>
        <v>0</v>
      </c>
      <c r="AF504" s="7">
        <f>SUMIFS(GQList,GIList,Table_ExternalData_1[[#This Row],[Item_key]],GDList,Table_ExternalData_1[[#Headers],[27]])</f>
        <v>0</v>
      </c>
      <c r="AG504" s="7">
        <f>SUMIFS(GQList,GIList,Table_ExternalData_1[[#This Row],[Item_key]],GDList,Table_ExternalData_1[[#Headers],[28]])</f>
        <v>0</v>
      </c>
      <c r="AH504" s="7">
        <f>SUMIFS(GQList,GIList,Table_ExternalData_1[[#This Row],[Item_key]],GDList,Table_ExternalData_1[[#Headers],[29]])</f>
        <v>0</v>
      </c>
      <c r="AI504" s="7">
        <f>SUMIFS(GQList,GIList,Table_ExternalData_1[[#This Row],[Item_key]],GDList,Table_ExternalData_1[[#Headers],[30]])</f>
        <v>0</v>
      </c>
      <c r="AJ504" s="7">
        <f>SUMIFS(GQList,GIList,Table_ExternalData_1[[#This Row],[Item_key]],GDList,Table_ExternalData_1[[#Headers],[31]])</f>
        <v>0</v>
      </c>
      <c r="AK504" s="7">
        <f>SUM(Table_ExternalData_1[[#This Row],[1]:[31]])</f>
        <v>350</v>
      </c>
    </row>
    <row r="505" spans="1:37" ht="24" hidden="1">
      <c r="A505" s="3" t="s">
        <v>2016</v>
      </c>
      <c r="B505" s="3" t="s">
        <v>451</v>
      </c>
      <c r="C505" s="3" t="s">
        <v>1360</v>
      </c>
      <c r="D505" s="3" t="s">
        <v>1361</v>
      </c>
      <c r="E505" s="6" t="s">
        <v>1662</v>
      </c>
      <c r="F505" s="7">
        <f>SUMIFS(GQList,GIList,Table_ExternalData_1[[#This Row],[Item_key]],GDList,Table_ExternalData_1[[#Headers],[1]])</f>
        <v>0</v>
      </c>
      <c r="G505" s="7">
        <f>SUMIFS(GQList,GIList,Table_ExternalData_1[[#This Row],[Item_key]],GDList,Table_ExternalData_1[[#Headers],[2]])</f>
        <v>0</v>
      </c>
      <c r="H505" s="7">
        <f>SUMIFS(GQList,GIList,Table_ExternalData_1[[#This Row],[Item_key]],GDList,Table_ExternalData_1[[#Headers],[3]])</f>
        <v>0</v>
      </c>
      <c r="I505" s="7">
        <f>SUMIFS(GQList,GIList,Table_ExternalData_1[[#This Row],[Item_key]],GDList,Table_ExternalData_1[[#Headers],[4]])</f>
        <v>0</v>
      </c>
      <c r="J505" s="7">
        <f>SUMIFS(GQList,GIList,Table_ExternalData_1[[#This Row],[Item_key]],GDList,Table_ExternalData_1[[#Headers],[5]])</f>
        <v>0</v>
      </c>
      <c r="K505" s="7">
        <f>SUMIFS(GQList,GIList,Table_ExternalData_1[[#This Row],[Item_key]],GDList,Table_ExternalData_1[[#Headers],[6]])</f>
        <v>0</v>
      </c>
      <c r="L505" s="7">
        <f>SUMIFS(GQList,GIList,Table_ExternalData_1[[#This Row],[Item_key]],GDList,Table_ExternalData_1[[#Headers],[7]])</f>
        <v>0</v>
      </c>
      <c r="M505" s="7">
        <f>SUMIFS(GQList,GIList,Table_ExternalData_1[[#This Row],[Item_key]],GDList,Table_ExternalData_1[[#Headers],[8]])</f>
        <v>0</v>
      </c>
      <c r="N505" s="7">
        <f>SUMIFS(GQList,GIList,Table_ExternalData_1[[#This Row],[Item_key]],GDList,Table_ExternalData_1[[#Headers],[9]])</f>
        <v>0</v>
      </c>
      <c r="O505" s="7">
        <f>SUMIFS(GQList,GIList,Table_ExternalData_1[[#This Row],[Item_key]],GDList,Table_ExternalData_1[[#Headers],[10]])</f>
        <v>0</v>
      </c>
      <c r="P505" s="7">
        <f>SUMIFS(GQList,GIList,Table_ExternalData_1[[#This Row],[Item_key]],GDList,Table_ExternalData_1[[#Headers],[11]])</f>
        <v>0</v>
      </c>
      <c r="Q505" s="7">
        <f>SUMIFS(GQList,GIList,Table_ExternalData_1[[#This Row],[Item_key]],GDList,Table_ExternalData_1[[#Headers],[12]])</f>
        <v>0</v>
      </c>
      <c r="R505" s="7">
        <f>SUMIFS(GQList,GIList,Table_ExternalData_1[[#This Row],[Item_key]],GDList,Table_ExternalData_1[[#Headers],[13]])</f>
        <v>0</v>
      </c>
      <c r="S505" s="7">
        <f>SUMIFS(GQList,GIList,Table_ExternalData_1[[#This Row],[Item_key]],GDList,Table_ExternalData_1[[#Headers],[14]])</f>
        <v>0</v>
      </c>
      <c r="T505" s="7">
        <f>SUMIFS(GQList,GIList,Table_ExternalData_1[[#This Row],[Item_key]],GDList,Table_ExternalData_1[[#Headers],[15]])</f>
        <v>0</v>
      </c>
      <c r="U505" s="7">
        <f>SUMIFS(GQList,GIList,Table_ExternalData_1[[#This Row],[Item_key]],GDList,Table_ExternalData_1[[#Headers],[16]])</f>
        <v>0</v>
      </c>
      <c r="V505" s="7">
        <f>SUMIFS(GQList,GIList,Table_ExternalData_1[[#This Row],[Item_key]],GDList,Table_ExternalData_1[[#Headers],[17]])</f>
        <v>0</v>
      </c>
      <c r="W505" s="7">
        <f>SUMIFS(GQList,GIList,Table_ExternalData_1[[#This Row],[Item_key]],GDList,Table_ExternalData_1[[#Headers],[18]])</f>
        <v>0</v>
      </c>
      <c r="X505" s="7">
        <f>SUMIFS(GQList,GIList,Table_ExternalData_1[[#This Row],[Item_key]],GDList,Table_ExternalData_1[[#Headers],[19]])</f>
        <v>2057</v>
      </c>
      <c r="Y505" s="7">
        <f>SUMIFS(GQList,GIList,Table_ExternalData_1[[#This Row],[Item_key]],GDList,Table_ExternalData_1[[#Headers],[20]])</f>
        <v>0</v>
      </c>
      <c r="Z505" s="7">
        <f>SUMIFS(GQList,GIList,Table_ExternalData_1[[#This Row],[Item_key]],GDList,Table_ExternalData_1[[#Headers],[21]])</f>
        <v>0</v>
      </c>
      <c r="AA505" s="7">
        <f>SUMIFS(GQList,GIList,Table_ExternalData_1[[#This Row],[Item_key]],GDList,Table_ExternalData_1[[#Headers],[22]])</f>
        <v>0</v>
      </c>
      <c r="AB505" s="7">
        <f>SUMIFS(GQList,GIList,Table_ExternalData_1[[#This Row],[Item_key]],GDList,Table_ExternalData_1[[#Headers],[23]])</f>
        <v>0</v>
      </c>
      <c r="AC505" s="7">
        <f>SUMIFS(GQList,GIList,Table_ExternalData_1[[#This Row],[Item_key]],GDList,Table_ExternalData_1[[#Headers],[24]])</f>
        <v>460</v>
      </c>
      <c r="AD505" s="7">
        <f>SUMIFS(GQList,GIList,Table_ExternalData_1[[#This Row],[Item_key]],GDList,Table_ExternalData_1[[#Headers],[25]])</f>
        <v>983</v>
      </c>
      <c r="AE505" s="7">
        <f>SUMIFS(GQList,GIList,Table_ExternalData_1[[#This Row],[Item_key]],GDList,Table_ExternalData_1[[#Headers],[26]])</f>
        <v>0</v>
      </c>
      <c r="AF505" s="7">
        <f>SUMIFS(GQList,GIList,Table_ExternalData_1[[#This Row],[Item_key]],GDList,Table_ExternalData_1[[#Headers],[27]])</f>
        <v>0</v>
      </c>
      <c r="AG505" s="7">
        <f>SUMIFS(GQList,GIList,Table_ExternalData_1[[#This Row],[Item_key]],GDList,Table_ExternalData_1[[#Headers],[28]])</f>
        <v>0</v>
      </c>
      <c r="AH505" s="7">
        <f>SUMIFS(GQList,GIList,Table_ExternalData_1[[#This Row],[Item_key]],GDList,Table_ExternalData_1[[#Headers],[29]])</f>
        <v>0</v>
      </c>
      <c r="AI505" s="7">
        <f>SUMIFS(GQList,GIList,Table_ExternalData_1[[#This Row],[Item_key]],GDList,Table_ExternalData_1[[#Headers],[30]])</f>
        <v>0</v>
      </c>
      <c r="AJ505" s="7">
        <f>SUMIFS(GQList,GIList,Table_ExternalData_1[[#This Row],[Item_key]],GDList,Table_ExternalData_1[[#Headers],[31]])</f>
        <v>950</v>
      </c>
      <c r="AK505" s="7">
        <f>SUM(Table_ExternalData_1[[#This Row],[1]:[31]])</f>
        <v>4450</v>
      </c>
    </row>
    <row r="506" spans="1:37" ht="24" hidden="1">
      <c r="A506" s="3" t="s">
        <v>2017</v>
      </c>
      <c r="B506" s="3" t="s">
        <v>334</v>
      </c>
      <c r="C506" s="3" t="s">
        <v>1362</v>
      </c>
      <c r="D506" s="3" t="s">
        <v>731</v>
      </c>
      <c r="E506" s="6" t="s">
        <v>1662</v>
      </c>
      <c r="F506" s="7">
        <f>SUMIFS(GQList,GIList,Table_ExternalData_1[[#This Row],[Item_key]],GDList,Table_ExternalData_1[[#Headers],[1]])</f>
        <v>0</v>
      </c>
      <c r="G506" s="7">
        <f>SUMIFS(GQList,GIList,Table_ExternalData_1[[#This Row],[Item_key]],GDList,Table_ExternalData_1[[#Headers],[2]])</f>
        <v>0</v>
      </c>
      <c r="H506" s="7">
        <f>SUMIFS(GQList,GIList,Table_ExternalData_1[[#This Row],[Item_key]],GDList,Table_ExternalData_1[[#Headers],[3]])</f>
        <v>0</v>
      </c>
      <c r="I506" s="7">
        <f>SUMIFS(GQList,GIList,Table_ExternalData_1[[#This Row],[Item_key]],GDList,Table_ExternalData_1[[#Headers],[4]])</f>
        <v>0</v>
      </c>
      <c r="J506" s="7">
        <f>SUMIFS(GQList,GIList,Table_ExternalData_1[[#This Row],[Item_key]],GDList,Table_ExternalData_1[[#Headers],[5]])</f>
        <v>0</v>
      </c>
      <c r="K506" s="7">
        <f>SUMIFS(GQList,GIList,Table_ExternalData_1[[#This Row],[Item_key]],GDList,Table_ExternalData_1[[#Headers],[6]])</f>
        <v>0</v>
      </c>
      <c r="L506" s="7">
        <f>SUMIFS(GQList,GIList,Table_ExternalData_1[[#This Row],[Item_key]],GDList,Table_ExternalData_1[[#Headers],[7]])</f>
        <v>0</v>
      </c>
      <c r="M506" s="7">
        <f>SUMIFS(GQList,GIList,Table_ExternalData_1[[#This Row],[Item_key]],GDList,Table_ExternalData_1[[#Headers],[8]])</f>
        <v>0</v>
      </c>
      <c r="N506" s="7">
        <f>SUMIFS(GQList,GIList,Table_ExternalData_1[[#This Row],[Item_key]],GDList,Table_ExternalData_1[[#Headers],[9]])</f>
        <v>0</v>
      </c>
      <c r="O506" s="7">
        <f>SUMIFS(GQList,GIList,Table_ExternalData_1[[#This Row],[Item_key]],GDList,Table_ExternalData_1[[#Headers],[10]])</f>
        <v>0</v>
      </c>
      <c r="P506" s="7">
        <f>SUMIFS(GQList,GIList,Table_ExternalData_1[[#This Row],[Item_key]],GDList,Table_ExternalData_1[[#Headers],[11]])</f>
        <v>0</v>
      </c>
      <c r="Q506" s="7">
        <f>SUMIFS(GQList,GIList,Table_ExternalData_1[[#This Row],[Item_key]],GDList,Table_ExternalData_1[[#Headers],[12]])</f>
        <v>0</v>
      </c>
      <c r="R506" s="7">
        <f>SUMIFS(GQList,GIList,Table_ExternalData_1[[#This Row],[Item_key]],GDList,Table_ExternalData_1[[#Headers],[13]])</f>
        <v>0</v>
      </c>
      <c r="S506" s="7">
        <f>SUMIFS(GQList,GIList,Table_ExternalData_1[[#This Row],[Item_key]],GDList,Table_ExternalData_1[[#Headers],[14]])</f>
        <v>2500</v>
      </c>
      <c r="T506" s="7">
        <f>SUMIFS(GQList,GIList,Table_ExternalData_1[[#This Row],[Item_key]],GDList,Table_ExternalData_1[[#Headers],[15]])</f>
        <v>0</v>
      </c>
      <c r="U506" s="7">
        <f>SUMIFS(GQList,GIList,Table_ExternalData_1[[#This Row],[Item_key]],GDList,Table_ExternalData_1[[#Headers],[16]])</f>
        <v>0</v>
      </c>
      <c r="V506" s="7">
        <f>SUMIFS(GQList,GIList,Table_ExternalData_1[[#This Row],[Item_key]],GDList,Table_ExternalData_1[[#Headers],[17]])</f>
        <v>0</v>
      </c>
      <c r="W506" s="7">
        <f>SUMIFS(GQList,GIList,Table_ExternalData_1[[#This Row],[Item_key]],GDList,Table_ExternalData_1[[#Headers],[18]])</f>
        <v>0</v>
      </c>
      <c r="X506" s="7">
        <f>SUMIFS(GQList,GIList,Table_ExternalData_1[[#This Row],[Item_key]],GDList,Table_ExternalData_1[[#Headers],[19]])</f>
        <v>0</v>
      </c>
      <c r="Y506" s="7">
        <f>SUMIFS(GQList,GIList,Table_ExternalData_1[[#This Row],[Item_key]],GDList,Table_ExternalData_1[[#Headers],[20]])</f>
        <v>0</v>
      </c>
      <c r="Z506" s="7">
        <f>SUMIFS(GQList,GIList,Table_ExternalData_1[[#This Row],[Item_key]],GDList,Table_ExternalData_1[[#Headers],[21]])</f>
        <v>0</v>
      </c>
      <c r="AA506" s="7">
        <f>SUMIFS(GQList,GIList,Table_ExternalData_1[[#This Row],[Item_key]],GDList,Table_ExternalData_1[[#Headers],[22]])</f>
        <v>0</v>
      </c>
      <c r="AB506" s="7">
        <f>SUMIFS(GQList,GIList,Table_ExternalData_1[[#This Row],[Item_key]],GDList,Table_ExternalData_1[[#Headers],[23]])</f>
        <v>0</v>
      </c>
      <c r="AC506" s="7">
        <f>SUMIFS(GQList,GIList,Table_ExternalData_1[[#This Row],[Item_key]],GDList,Table_ExternalData_1[[#Headers],[24]])</f>
        <v>0</v>
      </c>
      <c r="AD506" s="7">
        <f>SUMIFS(GQList,GIList,Table_ExternalData_1[[#This Row],[Item_key]],GDList,Table_ExternalData_1[[#Headers],[25]])</f>
        <v>0</v>
      </c>
      <c r="AE506" s="7">
        <f>SUMIFS(GQList,GIList,Table_ExternalData_1[[#This Row],[Item_key]],GDList,Table_ExternalData_1[[#Headers],[26]])</f>
        <v>0</v>
      </c>
      <c r="AF506" s="7">
        <f>SUMIFS(GQList,GIList,Table_ExternalData_1[[#This Row],[Item_key]],GDList,Table_ExternalData_1[[#Headers],[27]])</f>
        <v>0</v>
      </c>
      <c r="AG506" s="7">
        <f>SUMIFS(GQList,GIList,Table_ExternalData_1[[#This Row],[Item_key]],GDList,Table_ExternalData_1[[#Headers],[28]])</f>
        <v>0</v>
      </c>
      <c r="AH506" s="7">
        <f>SUMIFS(GQList,GIList,Table_ExternalData_1[[#This Row],[Item_key]],GDList,Table_ExternalData_1[[#Headers],[29]])</f>
        <v>0</v>
      </c>
      <c r="AI506" s="7">
        <f>SUMIFS(GQList,GIList,Table_ExternalData_1[[#This Row],[Item_key]],GDList,Table_ExternalData_1[[#Headers],[30]])</f>
        <v>0</v>
      </c>
      <c r="AJ506" s="7">
        <f>SUMIFS(GQList,GIList,Table_ExternalData_1[[#This Row],[Item_key]],GDList,Table_ExternalData_1[[#Headers],[31]])</f>
        <v>2700</v>
      </c>
      <c r="AK506" s="7">
        <f>SUM(Table_ExternalData_1[[#This Row],[1]:[31]])</f>
        <v>5200</v>
      </c>
    </row>
    <row r="507" spans="1:37" ht="36" hidden="1">
      <c r="A507" s="3" t="s">
        <v>1363</v>
      </c>
      <c r="B507" s="3" t="s">
        <v>120</v>
      </c>
      <c r="C507" s="3" t="s">
        <v>1364</v>
      </c>
      <c r="D507" s="3" t="s">
        <v>1365</v>
      </c>
      <c r="E507" s="6" t="s">
        <v>1662</v>
      </c>
      <c r="F507" s="7">
        <f>SUMIFS(GQList,GIList,Table_ExternalData_1[[#This Row],[Item_key]],GDList,Table_ExternalData_1[[#Headers],[1]])</f>
        <v>0</v>
      </c>
      <c r="G507" s="7">
        <f>SUMIFS(GQList,GIList,Table_ExternalData_1[[#This Row],[Item_key]],GDList,Table_ExternalData_1[[#Headers],[2]])</f>
        <v>0</v>
      </c>
      <c r="H507" s="7">
        <f>SUMIFS(GQList,GIList,Table_ExternalData_1[[#This Row],[Item_key]],GDList,Table_ExternalData_1[[#Headers],[3]])</f>
        <v>0</v>
      </c>
      <c r="I507" s="7">
        <f>SUMIFS(GQList,GIList,Table_ExternalData_1[[#This Row],[Item_key]],GDList,Table_ExternalData_1[[#Headers],[4]])</f>
        <v>150</v>
      </c>
      <c r="J507" s="7">
        <f>SUMIFS(GQList,GIList,Table_ExternalData_1[[#This Row],[Item_key]],GDList,Table_ExternalData_1[[#Headers],[5]])</f>
        <v>0</v>
      </c>
      <c r="K507" s="7">
        <f>SUMIFS(GQList,GIList,Table_ExternalData_1[[#This Row],[Item_key]],GDList,Table_ExternalData_1[[#Headers],[6]])</f>
        <v>0</v>
      </c>
      <c r="L507" s="7">
        <f>SUMIFS(GQList,GIList,Table_ExternalData_1[[#This Row],[Item_key]],GDList,Table_ExternalData_1[[#Headers],[7]])</f>
        <v>0</v>
      </c>
      <c r="M507" s="7">
        <f>SUMIFS(GQList,GIList,Table_ExternalData_1[[#This Row],[Item_key]],GDList,Table_ExternalData_1[[#Headers],[8]])</f>
        <v>0</v>
      </c>
      <c r="N507" s="7">
        <f>SUMIFS(GQList,GIList,Table_ExternalData_1[[#This Row],[Item_key]],GDList,Table_ExternalData_1[[#Headers],[9]])</f>
        <v>0</v>
      </c>
      <c r="O507" s="7">
        <f>SUMIFS(GQList,GIList,Table_ExternalData_1[[#This Row],[Item_key]],GDList,Table_ExternalData_1[[#Headers],[10]])</f>
        <v>850</v>
      </c>
      <c r="P507" s="7">
        <f>SUMIFS(GQList,GIList,Table_ExternalData_1[[#This Row],[Item_key]],GDList,Table_ExternalData_1[[#Headers],[11]])</f>
        <v>0</v>
      </c>
      <c r="Q507" s="7">
        <f>SUMIFS(GQList,GIList,Table_ExternalData_1[[#This Row],[Item_key]],GDList,Table_ExternalData_1[[#Headers],[12]])</f>
        <v>0</v>
      </c>
      <c r="R507" s="7">
        <f>SUMIFS(GQList,GIList,Table_ExternalData_1[[#This Row],[Item_key]],GDList,Table_ExternalData_1[[#Headers],[13]])</f>
        <v>0</v>
      </c>
      <c r="S507" s="7">
        <f>SUMIFS(GQList,GIList,Table_ExternalData_1[[#This Row],[Item_key]],GDList,Table_ExternalData_1[[#Headers],[14]])</f>
        <v>0</v>
      </c>
      <c r="T507" s="7">
        <f>SUMIFS(GQList,GIList,Table_ExternalData_1[[#This Row],[Item_key]],GDList,Table_ExternalData_1[[#Headers],[15]])</f>
        <v>0</v>
      </c>
      <c r="U507" s="7">
        <f>SUMIFS(GQList,GIList,Table_ExternalData_1[[#This Row],[Item_key]],GDList,Table_ExternalData_1[[#Headers],[16]])</f>
        <v>0</v>
      </c>
      <c r="V507" s="7">
        <f>SUMIFS(GQList,GIList,Table_ExternalData_1[[#This Row],[Item_key]],GDList,Table_ExternalData_1[[#Headers],[17]])</f>
        <v>510</v>
      </c>
      <c r="W507" s="7">
        <f>SUMIFS(GQList,GIList,Table_ExternalData_1[[#This Row],[Item_key]],GDList,Table_ExternalData_1[[#Headers],[18]])</f>
        <v>0</v>
      </c>
      <c r="X507" s="7">
        <f>SUMIFS(GQList,GIList,Table_ExternalData_1[[#This Row],[Item_key]],GDList,Table_ExternalData_1[[#Headers],[19]])</f>
        <v>1000</v>
      </c>
      <c r="Y507" s="7">
        <f>SUMIFS(GQList,GIList,Table_ExternalData_1[[#This Row],[Item_key]],GDList,Table_ExternalData_1[[#Headers],[20]])</f>
        <v>0</v>
      </c>
      <c r="Z507" s="7">
        <f>SUMIFS(GQList,GIList,Table_ExternalData_1[[#This Row],[Item_key]],GDList,Table_ExternalData_1[[#Headers],[21]])</f>
        <v>0</v>
      </c>
      <c r="AA507" s="7">
        <f>SUMIFS(GQList,GIList,Table_ExternalData_1[[#This Row],[Item_key]],GDList,Table_ExternalData_1[[#Headers],[22]])</f>
        <v>0</v>
      </c>
      <c r="AB507" s="7">
        <f>SUMIFS(GQList,GIList,Table_ExternalData_1[[#This Row],[Item_key]],GDList,Table_ExternalData_1[[#Headers],[23]])</f>
        <v>0</v>
      </c>
      <c r="AC507" s="7">
        <f>SUMIFS(GQList,GIList,Table_ExternalData_1[[#This Row],[Item_key]],GDList,Table_ExternalData_1[[#Headers],[24]])</f>
        <v>0</v>
      </c>
      <c r="AD507" s="7">
        <f>SUMIFS(GQList,GIList,Table_ExternalData_1[[#This Row],[Item_key]],GDList,Table_ExternalData_1[[#Headers],[25]])</f>
        <v>500</v>
      </c>
      <c r="AE507" s="7">
        <f>SUMIFS(GQList,GIList,Table_ExternalData_1[[#This Row],[Item_key]],GDList,Table_ExternalData_1[[#Headers],[26]])</f>
        <v>1870</v>
      </c>
      <c r="AF507" s="7">
        <f>SUMIFS(GQList,GIList,Table_ExternalData_1[[#This Row],[Item_key]],GDList,Table_ExternalData_1[[#Headers],[27]])</f>
        <v>0</v>
      </c>
      <c r="AG507" s="7">
        <f>SUMIFS(GQList,GIList,Table_ExternalData_1[[#This Row],[Item_key]],GDList,Table_ExternalData_1[[#Headers],[28]])</f>
        <v>0</v>
      </c>
      <c r="AH507" s="7">
        <f>SUMIFS(GQList,GIList,Table_ExternalData_1[[#This Row],[Item_key]],GDList,Table_ExternalData_1[[#Headers],[29]])</f>
        <v>0</v>
      </c>
      <c r="AI507" s="7">
        <f>SUMIFS(GQList,GIList,Table_ExternalData_1[[#This Row],[Item_key]],GDList,Table_ExternalData_1[[#Headers],[30]])</f>
        <v>600</v>
      </c>
      <c r="AJ507" s="7">
        <f>SUMIFS(GQList,GIList,Table_ExternalData_1[[#This Row],[Item_key]],GDList,Table_ExternalData_1[[#Headers],[31]])</f>
        <v>600</v>
      </c>
      <c r="AK507" s="7">
        <f>SUM(Table_ExternalData_1[[#This Row],[1]:[31]])</f>
        <v>6080</v>
      </c>
    </row>
    <row r="508" spans="1:37" hidden="1">
      <c r="A508" s="3" t="s">
        <v>1366</v>
      </c>
      <c r="B508" s="3" t="s">
        <v>372</v>
      </c>
      <c r="C508" s="3" t="s">
        <v>1372</v>
      </c>
      <c r="D508" s="3" t="s">
        <v>1373</v>
      </c>
      <c r="E508" s="6" t="s">
        <v>1662</v>
      </c>
      <c r="F508" s="7">
        <f>SUMIFS(GQList,GIList,Table_ExternalData_1[[#This Row],[Item_key]],GDList,Table_ExternalData_1[[#Headers],[1]])</f>
        <v>0</v>
      </c>
      <c r="G508" s="7">
        <f>SUMIFS(GQList,GIList,Table_ExternalData_1[[#This Row],[Item_key]],GDList,Table_ExternalData_1[[#Headers],[2]])</f>
        <v>0</v>
      </c>
      <c r="H508" s="7">
        <f>SUMIFS(GQList,GIList,Table_ExternalData_1[[#This Row],[Item_key]],GDList,Table_ExternalData_1[[#Headers],[3]])</f>
        <v>0</v>
      </c>
      <c r="I508" s="7">
        <f>SUMIFS(GQList,GIList,Table_ExternalData_1[[#This Row],[Item_key]],GDList,Table_ExternalData_1[[#Headers],[4]])</f>
        <v>0</v>
      </c>
      <c r="J508" s="7">
        <f>SUMIFS(GQList,GIList,Table_ExternalData_1[[#This Row],[Item_key]],GDList,Table_ExternalData_1[[#Headers],[5]])</f>
        <v>0</v>
      </c>
      <c r="K508" s="7">
        <f>SUMIFS(GQList,GIList,Table_ExternalData_1[[#This Row],[Item_key]],GDList,Table_ExternalData_1[[#Headers],[6]])</f>
        <v>0</v>
      </c>
      <c r="L508" s="7">
        <f>SUMIFS(GQList,GIList,Table_ExternalData_1[[#This Row],[Item_key]],GDList,Table_ExternalData_1[[#Headers],[7]])</f>
        <v>0</v>
      </c>
      <c r="M508" s="7">
        <f>SUMIFS(GQList,GIList,Table_ExternalData_1[[#This Row],[Item_key]],GDList,Table_ExternalData_1[[#Headers],[8]])</f>
        <v>0</v>
      </c>
      <c r="N508" s="7">
        <f>SUMIFS(GQList,GIList,Table_ExternalData_1[[#This Row],[Item_key]],GDList,Table_ExternalData_1[[#Headers],[9]])</f>
        <v>0</v>
      </c>
      <c r="O508" s="7">
        <f>SUMIFS(GQList,GIList,Table_ExternalData_1[[#This Row],[Item_key]],GDList,Table_ExternalData_1[[#Headers],[10]])</f>
        <v>0</v>
      </c>
      <c r="P508" s="7">
        <f>SUMIFS(GQList,GIList,Table_ExternalData_1[[#This Row],[Item_key]],GDList,Table_ExternalData_1[[#Headers],[11]])</f>
        <v>0</v>
      </c>
      <c r="Q508" s="7">
        <f>SUMIFS(GQList,GIList,Table_ExternalData_1[[#This Row],[Item_key]],GDList,Table_ExternalData_1[[#Headers],[12]])</f>
        <v>0</v>
      </c>
      <c r="R508" s="7">
        <f>SUMIFS(GQList,GIList,Table_ExternalData_1[[#This Row],[Item_key]],GDList,Table_ExternalData_1[[#Headers],[13]])</f>
        <v>0</v>
      </c>
      <c r="S508" s="7">
        <f>SUMIFS(GQList,GIList,Table_ExternalData_1[[#This Row],[Item_key]],GDList,Table_ExternalData_1[[#Headers],[14]])</f>
        <v>0</v>
      </c>
      <c r="T508" s="7">
        <f>SUMIFS(GQList,GIList,Table_ExternalData_1[[#This Row],[Item_key]],GDList,Table_ExternalData_1[[#Headers],[15]])</f>
        <v>0</v>
      </c>
      <c r="U508" s="7">
        <f>SUMIFS(GQList,GIList,Table_ExternalData_1[[#This Row],[Item_key]],GDList,Table_ExternalData_1[[#Headers],[16]])</f>
        <v>600</v>
      </c>
      <c r="V508" s="7">
        <f>SUMIFS(GQList,GIList,Table_ExternalData_1[[#This Row],[Item_key]],GDList,Table_ExternalData_1[[#Headers],[17]])</f>
        <v>0</v>
      </c>
      <c r="W508" s="7">
        <f>SUMIFS(GQList,GIList,Table_ExternalData_1[[#This Row],[Item_key]],GDList,Table_ExternalData_1[[#Headers],[18]])</f>
        <v>0</v>
      </c>
      <c r="X508" s="7">
        <f>SUMIFS(GQList,GIList,Table_ExternalData_1[[#This Row],[Item_key]],GDList,Table_ExternalData_1[[#Headers],[19]])</f>
        <v>0</v>
      </c>
      <c r="Y508" s="7">
        <f>SUMIFS(GQList,GIList,Table_ExternalData_1[[#This Row],[Item_key]],GDList,Table_ExternalData_1[[#Headers],[20]])</f>
        <v>0</v>
      </c>
      <c r="Z508" s="7">
        <f>SUMIFS(GQList,GIList,Table_ExternalData_1[[#This Row],[Item_key]],GDList,Table_ExternalData_1[[#Headers],[21]])</f>
        <v>0</v>
      </c>
      <c r="AA508" s="7">
        <f>SUMIFS(GQList,GIList,Table_ExternalData_1[[#This Row],[Item_key]],GDList,Table_ExternalData_1[[#Headers],[22]])</f>
        <v>0</v>
      </c>
      <c r="AB508" s="7">
        <f>SUMIFS(GQList,GIList,Table_ExternalData_1[[#This Row],[Item_key]],GDList,Table_ExternalData_1[[#Headers],[23]])</f>
        <v>0</v>
      </c>
      <c r="AC508" s="7">
        <f>SUMIFS(GQList,GIList,Table_ExternalData_1[[#This Row],[Item_key]],GDList,Table_ExternalData_1[[#Headers],[24]])</f>
        <v>0</v>
      </c>
      <c r="AD508" s="7">
        <f>SUMIFS(GQList,GIList,Table_ExternalData_1[[#This Row],[Item_key]],GDList,Table_ExternalData_1[[#Headers],[25]])</f>
        <v>0</v>
      </c>
      <c r="AE508" s="7">
        <f>SUMIFS(GQList,GIList,Table_ExternalData_1[[#This Row],[Item_key]],GDList,Table_ExternalData_1[[#Headers],[26]])</f>
        <v>0</v>
      </c>
      <c r="AF508" s="7">
        <f>SUMIFS(GQList,GIList,Table_ExternalData_1[[#This Row],[Item_key]],GDList,Table_ExternalData_1[[#Headers],[27]])</f>
        <v>0</v>
      </c>
      <c r="AG508" s="7">
        <f>SUMIFS(GQList,GIList,Table_ExternalData_1[[#This Row],[Item_key]],GDList,Table_ExternalData_1[[#Headers],[28]])</f>
        <v>0</v>
      </c>
      <c r="AH508" s="7">
        <f>SUMIFS(GQList,GIList,Table_ExternalData_1[[#This Row],[Item_key]],GDList,Table_ExternalData_1[[#Headers],[29]])</f>
        <v>0</v>
      </c>
      <c r="AI508" s="7">
        <f>SUMIFS(GQList,GIList,Table_ExternalData_1[[#This Row],[Item_key]],GDList,Table_ExternalData_1[[#Headers],[30]])</f>
        <v>0</v>
      </c>
      <c r="AJ508" s="7">
        <f>SUMIFS(GQList,GIList,Table_ExternalData_1[[#This Row],[Item_key]],GDList,Table_ExternalData_1[[#Headers],[31]])</f>
        <v>0</v>
      </c>
      <c r="AK508" s="7">
        <f>SUM(Table_ExternalData_1[[#This Row],[1]:[31]])</f>
        <v>600</v>
      </c>
    </row>
    <row r="509" spans="1:37" hidden="1">
      <c r="A509" s="3" t="s">
        <v>1366</v>
      </c>
      <c r="B509" s="3" t="s">
        <v>379</v>
      </c>
      <c r="C509" s="3" t="s">
        <v>1374</v>
      </c>
      <c r="D509" s="3" t="s">
        <v>1375</v>
      </c>
      <c r="E509" s="6" t="s">
        <v>1662</v>
      </c>
      <c r="F509" s="7">
        <f>SUMIFS(GQList,GIList,Table_ExternalData_1[[#This Row],[Item_key]],GDList,Table_ExternalData_1[[#Headers],[1]])</f>
        <v>0</v>
      </c>
      <c r="G509" s="7">
        <f>SUMIFS(GQList,GIList,Table_ExternalData_1[[#This Row],[Item_key]],GDList,Table_ExternalData_1[[#Headers],[2]])</f>
        <v>0</v>
      </c>
      <c r="H509" s="7">
        <f>SUMIFS(GQList,GIList,Table_ExternalData_1[[#This Row],[Item_key]],GDList,Table_ExternalData_1[[#Headers],[3]])</f>
        <v>0</v>
      </c>
      <c r="I509" s="7">
        <f>SUMIFS(GQList,GIList,Table_ExternalData_1[[#This Row],[Item_key]],GDList,Table_ExternalData_1[[#Headers],[4]])</f>
        <v>0</v>
      </c>
      <c r="J509" s="7">
        <f>SUMIFS(GQList,GIList,Table_ExternalData_1[[#This Row],[Item_key]],GDList,Table_ExternalData_1[[#Headers],[5]])</f>
        <v>0</v>
      </c>
      <c r="K509" s="7">
        <f>SUMIFS(GQList,GIList,Table_ExternalData_1[[#This Row],[Item_key]],GDList,Table_ExternalData_1[[#Headers],[6]])</f>
        <v>0</v>
      </c>
      <c r="L509" s="7">
        <f>SUMIFS(GQList,GIList,Table_ExternalData_1[[#This Row],[Item_key]],GDList,Table_ExternalData_1[[#Headers],[7]])</f>
        <v>0</v>
      </c>
      <c r="M509" s="7">
        <f>SUMIFS(GQList,GIList,Table_ExternalData_1[[#This Row],[Item_key]],GDList,Table_ExternalData_1[[#Headers],[8]])</f>
        <v>0</v>
      </c>
      <c r="N509" s="7">
        <f>SUMIFS(GQList,GIList,Table_ExternalData_1[[#This Row],[Item_key]],GDList,Table_ExternalData_1[[#Headers],[9]])</f>
        <v>0</v>
      </c>
      <c r="O509" s="7">
        <f>SUMIFS(GQList,GIList,Table_ExternalData_1[[#This Row],[Item_key]],GDList,Table_ExternalData_1[[#Headers],[10]])</f>
        <v>0</v>
      </c>
      <c r="P509" s="7">
        <f>SUMIFS(GQList,GIList,Table_ExternalData_1[[#This Row],[Item_key]],GDList,Table_ExternalData_1[[#Headers],[11]])</f>
        <v>0</v>
      </c>
      <c r="Q509" s="7">
        <f>SUMIFS(GQList,GIList,Table_ExternalData_1[[#This Row],[Item_key]],GDList,Table_ExternalData_1[[#Headers],[12]])</f>
        <v>0</v>
      </c>
      <c r="R509" s="7">
        <f>SUMIFS(GQList,GIList,Table_ExternalData_1[[#This Row],[Item_key]],GDList,Table_ExternalData_1[[#Headers],[13]])</f>
        <v>0</v>
      </c>
      <c r="S509" s="7">
        <f>SUMIFS(GQList,GIList,Table_ExternalData_1[[#This Row],[Item_key]],GDList,Table_ExternalData_1[[#Headers],[14]])</f>
        <v>0</v>
      </c>
      <c r="T509" s="7">
        <f>SUMIFS(GQList,GIList,Table_ExternalData_1[[#This Row],[Item_key]],GDList,Table_ExternalData_1[[#Headers],[15]])</f>
        <v>0</v>
      </c>
      <c r="U509" s="7">
        <f>SUMIFS(GQList,GIList,Table_ExternalData_1[[#This Row],[Item_key]],GDList,Table_ExternalData_1[[#Headers],[16]])</f>
        <v>600</v>
      </c>
      <c r="V509" s="7">
        <f>SUMIFS(GQList,GIList,Table_ExternalData_1[[#This Row],[Item_key]],GDList,Table_ExternalData_1[[#Headers],[17]])</f>
        <v>0</v>
      </c>
      <c r="W509" s="7">
        <f>SUMIFS(GQList,GIList,Table_ExternalData_1[[#This Row],[Item_key]],GDList,Table_ExternalData_1[[#Headers],[18]])</f>
        <v>0</v>
      </c>
      <c r="X509" s="7">
        <f>SUMIFS(GQList,GIList,Table_ExternalData_1[[#This Row],[Item_key]],GDList,Table_ExternalData_1[[#Headers],[19]])</f>
        <v>0</v>
      </c>
      <c r="Y509" s="7">
        <f>SUMIFS(GQList,GIList,Table_ExternalData_1[[#This Row],[Item_key]],GDList,Table_ExternalData_1[[#Headers],[20]])</f>
        <v>0</v>
      </c>
      <c r="Z509" s="7">
        <f>SUMIFS(GQList,GIList,Table_ExternalData_1[[#This Row],[Item_key]],GDList,Table_ExternalData_1[[#Headers],[21]])</f>
        <v>0</v>
      </c>
      <c r="AA509" s="7">
        <f>SUMIFS(GQList,GIList,Table_ExternalData_1[[#This Row],[Item_key]],GDList,Table_ExternalData_1[[#Headers],[22]])</f>
        <v>0</v>
      </c>
      <c r="AB509" s="7">
        <f>SUMIFS(GQList,GIList,Table_ExternalData_1[[#This Row],[Item_key]],GDList,Table_ExternalData_1[[#Headers],[23]])</f>
        <v>0</v>
      </c>
      <c r="AC509" s="7">
        <f>SUMIFS(GQList,GIList,Table_ExternalData_1[[#This Row],[Item_key]],GDList,Table_ExternalData_1[[#Headers],[24]])</f>
        <v>0</v>
      </c>
      <c r="AD509" s="7">
        <f>SUMIFS(GQList,GIList,Table_ExternalData_1[[#This Row],[Item_key]],GDList,Table_ExternalData_1[[#Headers],[25]])</f>
        <v>0</v>
      </c>
      <c r="AE509" s="7">
        <f>SUMIFS(GQList,GIList,Table_ExternalData_1[[#This Row],[Item_key]],GDList,Table_ExternalData_1[[#Headers],[26]])</f>
        <v>0</v>
      </c>
      <c r="AF509" s="7">
        <f>SUMIFS(GQList,GIList,Table_ExternalData_1[[#This Row],[Item_key]],GDList,Table_ExternalData_1[[#Headers],[27]])</f>
        <v>0</v>
      </c>
      <c r="AG509" s="7">
        <f>SUMIFS(GQList,GIList,Table_ExternalData_1[[#This Row],[Item_key]],GDList,Table_ExternalData_1[[#Headers],[28]])</f>
        <v>0</v>
      </c>
      <c r="AH509" s="7">
        <f>SUMIFS(GQList,GIList,Table_ExternalData_1[[#This Row],[Item_key]],GDList,Table_ExternalData_1[[#Headers],[29]])</f>
        <v>0</v>
      </c>
      <c r="AI509" s="7">
        <f>SUMIFS(GQList,GIList,Table_ExternalData_1[[#This Row],[Item_key]],GDList,Table_ExternalData_1[[#Headers],[30]])</f>
        <v>0</v>
      </c>
      <c r="AJ509" s="7">
        <f>SUMIFS(GQList,GIList,Table_ExternalData_1[[#This Row],[Item_key]],GDList,Table_ExternalData_1[[#Headers],[31]])</f>
        <v>0</v>
      </c>
      <c r="AK509" s="7">
        <f>SUM(Table_ExternalData_1[[#This Row],[1]:[31]])</f>
        <v>600</v>
      </c>
    </row>
    <row r="510" spans="1:37" hidden="1">
      <c r="A510" s="3" t="s">
        <v>1366</v>
      </c>
      <c r="B510" s="3" t="s">
        <v>380</v>
      </c>
      <c r="C510" s="3" t="s">
        <v>1367</v>
      </c>
      <c r="D510" s="3" t="s">
        <v>1368</v>
      </c>
      <c r="E510" s="6" t="s">
        <v>1662</v>
      </c>
      <c r="F510" s="7">
        <f>SUMIFS(GQList,GIList,Table_ExternalData_1[[#This Row],[Item_key]],GDList,Table_ExternalData_1[[#Headers],[1]])</f>
        <v>0</v>
      </c>
      <c r="G510" s="7">
        <f>SUMIFS(GQList,GIList,Table_ExternalData_1[[#This Row],[Item_key]],GDList,Table_ExternalData_1[[#Headers],[2]])</f>
        <v>0</v>
      </c>
      <c r="H510" s="7">
        <f>SUMIFS(GQList,GIList,Table_ExternalData_1[[#This Row],[Item_key]],GDList,Table_ExternalData_1[[#Headers],[3]])</f>
        <v>0</v>
      </c>
      <c r="I510" s="7">
        <f>SUMIFS(GQList,GIList,Table_ExternalData_1[[#This Row],[Item_key]],GDList,Table_ExternalData_1[[#Headers],[4]])</f>
        <v>0</v>
      </c>
      <c r="J510" s="7">
        <f>SUMIFS(GQList,GIList,Table_ExternalData_1[[#This Row],[Item_key]],GDList,Table_ExternalData_1[[#Headers],[5]])</f>
        <v>0</v>
      </c>
      <c r="K510" s="7">
        <f>SUMIFS(GQList,GIList,Table_ExternalData_1[[#This Row],[Item_key]],GDList,Table_ExternalData_1[[#Headers],[6]])</f>
        <v>0</v>
      </c>
      <c r="L510" s="7">
        <f>SUMIFS(GQList,GIList,Table_ExternalData_1[[#This Row],[Item_key]],GDList,Table_ExternalData_1[[#Headers],[7]])</f>
        <v>0</v>
      </c>
      <c r="M510" s="7">
        <f>SUMIFS(GQList,GIList,Table_ExternalData_1[[#This Row],[Item_key]],GDList,Table_ExternalData_1[[#Headers],[8]])</f>
        <v>0</v>
      </c>
      <c r="N510" s="7">
        <f>SUMIFS(GQList,GIList,Table_ExternalData_1[[#This Row],[Item_key]],GDList,Table_ExternalData_1[[#Headers],[9]])</f>
        <v>0</v>
      </c>
      <c r="O510" s="7">
        <f>SUMIFS(GQList,GIList,Table_ExternalData_1[[#This Row],[Item_key]],GDList,Table_ExternalData_1[[#Headers],[10]])</f>
        <v>0</v>
      </c>
      <c r="P510" s="7">
        <f>SUMIFS(GQList,GIList,Table_ExternalData_1[[#This Row],[Item_key]],GDList,Table_ExternalData_1[[#Headers],[11]])</f>
        <v>0</v>
      </c>
      <c r="Q510" s="7">
        <f>SUMIFS(GQList,GIList,Table_ExternalData_1[[#This Row],[Item_key]],GDList,Table_ExternalData_1[[#Headers],[12]])</f>
        <v>0</v>
      </c>
      <c r="R510" s="7">
        <f>SUMIFS(GQList,GIList,Table_ExternalData_1[[#This Row],[Item_key]],GDList,Table_ExternalData_1[[#Headers],[13]])</f>
        <v>0</v>
      </c>
      <c r="S510" s="7">
        <f>SUMIFS(GQList,GIList,Table_ExternalData_1[[#This Row],[Item_key]],GDList,Table_ExternalData_1[[#Headers],[14]])</f>
        <v>0</v>
      </c>
      <c r="T510" s="7">
        <f>SUMIFS(GQList,GIList,Table_ExternalData_1[[#This Row],[Item_key]],GDList,Table_ExternalData_1[[#Headers],[15]])</f>
        <v>0</v>
      </c>
      <c r="U510" s="7">
        <f>SUMIFS(GQList,GIList,Table_ExternalData_1[[#This Row],[Item_key]],GDList,Table_ExternalData_1[[#Headers],[16]])</f>
        <v>1200</v>
      </c>
      <c r="V510" s="7">
        <f>SUMIFS(GQList,GIList,Table_ExternalData_1[[#This Row],[Item_key]],GDList,Table_ExternalData_1[[#Headers],[17]])</f>
        <v>0</v>
      </c>
      <c r="W510" s="7">
        <f>SUMIFS(GQList,GIList,Table_ExternalData_1[[#This Row],[Item_key]],GDList,Table_ExternalData_1[[#Headers],[18]])</f>
        <v>0</v>
      </c>
      <c r="X510" s="7">
        <f>SUMIFS(GQList,GIList,Table_ExternalData_1[[#This Row],[Item_key]],GDList,Table_ExternalData_1[[#Headers],[19]])</f>
        <v>0</v>
      </c>
      <c r="Y510" s="7">
        <f>SUMIFS(GQList,GIList,Table_ExternalData_1[[#This Row],[Item_key]],GDList,Table_ExternalData_1[[#Headers],[20]])</f>
        <v>0</v>
      </c>
      <c r="Z510" s="7">
        <f>SUMIFS(GQList,GIList,Table_ExternalData_1[[#This Row],[Item_key]],GDList,Table_ExternalData_1[[#Headers],[21]])</f>
        <v>0</v>
      </c>
      <c r="AA510" s="7">
        <f>SUMIFS(GQList,GIList,Table_ExternalData_1[[#This Row],[Item_key]],GDList,Table_ExternalData_1[[#Headers],[22]])</f>
        <v>0</v>
      </c>
      <c r="AB510" s="7">
        <f>SUMIFS(GQList,GIList,Table_ExternalData_1[[#This Row],[Item_key]],GDList,Table_ExternalData_1[[#Headers],[23]])</f>
        <v>0</v>
      </c>
      <c r="AC510" s="7">
        <f>SUMIFS(GQList,GIList,Table_ExternalData_1[[#This Row],[Item_key]],GDList,Table_ExternalData_1[[#Headers],[24]])</f>
        <v>0</v>
      </c>
      <c r="AD510" s="7">
        <f>SUMIFS(GQList,GIList,Table_ExternalData_1[[#This Row],[Item_key]],GDList,Table_ExternalData_1[[#Headers],[25]])</f>
        <v>0</v>
      </c>
      <c r="AE510" s="7">
        <f>SUMIFS(GQList,GIList,Table_ExternalData_1[[#This Row],[Item_key]],GDList,Table_ExternalData_1[[#Headers],[26]])</f>
        <v>0</v>
      </c>
      <c r="AF510" s="7">
        <f>SUMIFS(GQList,GIList,Table_ExternalData_1[[#This Row],[Item_key]],GDList,Table_ExternalData_1[[#Headers],[27]])</f>
        <v>0</v>
      </c>
      <c r="AG510" s="7">
        <f>SUMIFS(GQList,GIList,Table_ExternalData_1[[#This Row],[Item_key]],GDList,Table_ExternalData_1[[#Headers],[28]])</f>
        <v>0</v>
      </c>
      <c r="AH510" s="7">
        <f>SUMIFS(GQList,GIList,Table_ExternalData_1[[#This Row],[Item_key]],GDList,Table_ExternalData_1[[#Headers],[29]])</f>
        <v>0</v>
      </c>
      <c r="AI510" s="7">
        <f>SUMIFS(GQList,GIList,Table_ExternalData_1[[#This Row],[Item_key]],GDList,Table_ExternalData_1[[#Headers],[30]])</f>
        <v>0</v>
      </c>
      <c r="AJ510" s="7">
        <f>SUMIFS(GQList,GIList,Table_ExternalData_1[[#This Row],[Item_key]],GDList,Table_ExternalData_1[[#Headers],[31]])</f>
        <v>0</v>
      </c>
      <c r="AK510" s="7">
        <f>SUM(Table_ExternalData_1[[#This Row],[1]:[31]])</f>
        <v>1200</v>
      </c>
    </row>
    <row r="511" spans="1:37" hidden="1">
      <c r="A511" s="3" t="s">
        <v>1366</v>
      </c>
      <c r="B511" s="3" t="s">
        <v>382</v>
      </c>
      <c r="C511" s="3" t="s">
        <v>1369</v>
      </c>
      <c r="D511" s="3" t="s">
        <v>1370</v>
      </c>
      <c r="E511" s="6" t="s">
        <v>1662</v>
      </c>
      <c r="F511" s="7">
        <f>SUMIFS(GQList,GIList,Table_ExternalData_1[[#This Row],[Item_key]],GDList,Table_ExternalData_1[[#Headers],[1]])</f>
        <v>0</v>
      </c>
      <c r="G511" s="7">
        <f>SUMIFS(GQList,GIList,Table_ExternalData_1[[#This Row],[Item_key]],GDList,Table_ExternalData_1[[#Headers],[2]])</f>
        <v>0</v>
      </c>
      <c r="H511" s="7">
        <f>SUMIFS(GQList,GIList,Table_ExternalData_1[[#This Row],[Item_key]],GDList,Table_ExternalData_1[[#Headers],[3]])</f>
        <v>0</v>
      </c>
      <c r="I511" s="7">
        <f>SUMIFS(GQList,GIList,Table_ExternalData_1[[#This Row],[Item_key]],GDList,Table_ExternalData_1[[#Headers],[4]])</f>
        <v>0</v>
      </c>
      <c r="J511" s="7">
        <f>SUMIFS(GQList,GIList,Table_ExternalData_1[[#This Row],[Item_key]],GDList,Table_ExternalData_1[[#Headers],[5]])</f>
        <v>0</v>
      </c>
      <c r="K511" s="7">
        <f>SUMIFS(GQList,GIList,Table_ExternalData_1[[#This Row],[Item_key]],GDList,Table_ExternalData_1[[#Headers],[6]])</f>
        <v>0</v>
      </c>
      <c r="L511" s="7">
        <f>SUMIFS(GQList,GIList,Table_ExternalData_1[[#This Row],[Item_key]],GDList,Table_ExternalData_1[[#Headers],[7]])</f>
        <v>0</v>
      </c>
      <c r="M511" s="7">
        <f>SUMIFS(GQList,GIList,Table_ExternalData_1[[#This Row],[Item_key]],GDList,Table_ExternalData_1[[#Headers],[8]])</f>
        <v>0</v>
      </c>
      <c r="N511" s="7">
        <f>SUMIFS(GQList,GIList,Table_ExternalData_1[[#This Row],[Item_key]],GDList,Table_ExternalData_1[[#Headers],[9]])</f>
        <v>0</v>
      </c>
      <c r="O511" s="7">
        <f>SUMIFS(GQList,GIList,Table_ExternalData_1[[#This Row],[Item_key]],GDList,Table_ExternalData_1[[#Headers],[10]])</f>
        <v>0</v>
      </c>
      <c r="P511" s="7">
        <f>SUMIFS(GQList,GIList,Table_ExternalData_1[[#This Row],[Item_key]],GDList,Table_ExternalData_1[[#Headers],[11]])</f>
        <v>0</v>
      </c>
      <c r="Q511" s="7">
        <f>SUMIFS(GQList,GIList,Table_ExternalData_1[[#This Row],[Item_key]],GDList,Table_ExternalData_1[[#Headers],[12]])</f>
        <v>0</v>
      </c>
      <c r="R511" s="7">
        <f>SUMIFS(GQList,GIList,Table_ExternalData_1[[#This Row],[Item_key]],GDList,Table_ExternalData_1[[#Headers],[13]])</f>
        <v>0</v>
      </c>
      <c r="S511" s="7">
        <f>SUMIFS(GQList,GIList,Table_ExternalData_1[[#This Row],[Item_key]],GDList,Table_ExternalData_1[[#Headers],[14]])</f>
        <v>0</v>
      </c>
      <c r="T511" s="7">
        <f>SUMIFS(GQList,GIList,Table_ExternalData_1[[#This Row],[Item_key]],GDList,Table_ExternalData_1[[#Headers],[15]])</f>
        <v>0</v>
      </c>
      <c r="U511" s="7">
        <f>SUMIFS(GQList,GIList,Table_ExternalData_1[[#This Row],[Item_key]],GDList,Table_ExternalData_1[[#Headers],[16]])</f>
        <v>1200</v>
      </c>
      <c r="V511" s="7">
        <f>SUMIFS(GQList,GIList,Table_ExternalData_1[[#This Row],[Item_key]],GDList,Table_ExternalData_1[[#Headers],[17]])</f>
        <v>0</v>
      </c>
      <c r="W511" s="7">
        <f>SUMIFS(GQList,GIList,Table_ExternalData_1[[#This Row],[Item_key]],GDList,Table_ExternalData_1[[#Headers],[18]])</f>
        <v>0</v>
      </c>
      <c r="X511" s="7">
        <f>SUMIFS(GQList,GIList,Table_ExternalData_1[[#This Row],[Item_key]],GDList,Table_ExternalData_1[[#Headers],[19]])</f>
        <v>0</v>
      </c>
      <c r="Y511" s="7">
        <f>SUMIFS(GQList,GIList,Table_ExternalData_1[[#This Row],[Item_key]],GDList,Table_ExternalData_1[[#Headers],[20]])</f>
        <v>0</v>
      </c>
      <c r="Z511" s="7">
        <f>SUMIFS(GQList,GIList,Table_ExternalData_1[[#This Row],[Item_key]],GDList,Table_ExternalData_1[[#Headers],[21]])</f>
        <v>0</v>
      </c>
      <c r="AA511" s="7">
        <f>SUMIFS(GQList,GIList,Table_ExternalData_1[[#This Row],[Item_key]],GDList,Table_ExternalData_1[[#Headers],[22]])</f>
        <v>0</v>
      </c>
      <c r="AB511" s="7">
        <f>SUMIFS(GQList,GIList,Table_ExternalData_1[[#This Row],[Item_key]],GDList,Table_ExternalData_1[[#Headers],[23]])</f>
        <v>0</v>
      </c>
      <c r="AC511" s="7">
        <f>SUMIFS(GQList,GIList,Table_ExternalData_1[[#This Row],[Item_key]],GDList,Table_ExternalData_1[[#Headers],[24]])</f>
        <v>0</v>
      </c>
      <c r="AD511" s="7">
        <f>SUMIFS(GQList,GIList,Table_ExternalData_1[[#This Row],[Item_key]],GDList,Table_ExternalData_1[[#Headers],[25]])</f>
        <v>0</v>
      </c>
      <c r="AE511" s="7">
        <f>SUMIFS(GQList,GIList,Table_ExternalData_1[[#This Row],[Item_key]],GDList,Table_ExternalData_1[[#Headers],[26]])</f>
        <v>0</v>
      </c>
      <c r="AF511" s="7">
        <f>SUMIFS(GQList,GIList,Table_ExternalData_1[[#This Row],[Item_key]],GDList,Table_ExternalData_1[[#Headers],[27]])</f>
        <v>0</v>
      </c>
      <c r="AG511" s="7">
        <f>SUMIFS(GQList,GIList,Table_ExternalData_1[[#This Row],[Item_key]],GDList,Table_ExternalData_1[[#Headers],[28]])</f>
        <v>0</v>
      </c>
      <c r="AH511" s="7">
        <f>SUMIFS(GQList,GIList,Table_ExternalData_1[[#This Row],[Item_key]],GDList,Table_ExternalData_1[[#Headers],[29]])</f>
        <v>0</v>
      </c>
      <c r="AI511" s="7">
        <f>SUMIFS(GQList,GIList,Table_ExternalData_1[[#This Row],[Item_key]],GDList,Table_ExternalData_1[[#Headers],[30]])</f>
        <v>0</v>
      </c>
      <c r="AJ511" s="7">
        <f>SUMIFS(GQList,GIList,Table_ExternalData_1[[#This Row],[Item_key]],GDList,Table_ExternalData_1[[#Headers],[31]])</f>
        <v>0</v>
      </c>
      <c r="AK511" s="7">
        <f>SUM(Table_ExternalData_1[[#This Row],[1]:[31]])</f>
        <v>1200</v>
      </c>
    </row>
    <row r="512" spans="1:37" ht="24" hidden="1">
      <c r="A512" s="3" t="s">
        <v>1371</v>
      </c>
      <c r="B512" s="3" t="s">
        <v>314</v>
      </c>
      <c r="C512" s="3" t="s">
        <v>1376</v>
      </c>
      <c r="D512" s="3" t="s">
        <v>1377</v>
      </c>
      <c r="E512" s="6" t="s">
        <v>1662</v>
      </c>
      <c r="F512" s="7">
        <f>SUMIFS(GQList,GIList,Table_ExternalData_1[[#This Row],[Item_key]],GDList,Table_ExternalData_1[[#Headers],[1]])</f>
        <v>0</v>
      </c>
      <c r="G512" s="7">
        <f>SUMIFS(GQList,GIList,Table_ExternalData_1[[#This Row],[Item_key]],GDList,Table_ExternalData_1[[#Headers],[2]])</f>
        <v>0</v>
      </c>
      <c r="H512" s="7">
        <f>SUMIFS(GQList,GIList,Table_ExternalData_1[[#This Row],[Item_key]],GDList,Table_ExternalData_1[[#Headers],[3]])</f>
        <v>0</v>
      </c>
      <c r="I512" s="7">
        <f>SUMIFS(GQList,GIList,Table_ExternalData_1[[#This Row],[Item_key]],GDList,Table_ExternalData_1[[#Headers],[4]])</f>
        <v>0</v>
      </c>
      <c r="J512" s="7">
        <f>SUMIFS(GQList,GIList,Table_ExternalData_1[[#This Row],[Item_key]],GDList,Table_ExternalData_1[[#Headers],[5]])</f>
        <v>0</v>
      </c>
      <c r="K512" s="7">
        <f>SUMIFS(GQList,GIList,Table_ExternalData_1[[#This Row],[Item_key]],GDList,Table_ExternalData_1[[#Headers],[6]])</f>
        <v>0</v>
      </c>
      <c r="L512" s="7">
        <f>SUMIFS(GQList,GIList,Table_ExternalData_1[[#This Row],[Item_key]],GDList,Table_ExternalData_1[[#Headers],[7]])</f>
        <v>0</v>
      </c>
      <c r="M512" s="7">
        <f>SUMIFS(GQList,GIList,Table_ExternalData_1[[#This Row],[Item_key]],GDList,Table_ExternalData_1[[#Headers],[8]])</f>
        <v>0</v>
      </c>
      <c r="N512" s="7">
        <f>SUMIFS(GQList,GIList,Table_ExternalData_1[[#This Row],[Item_key]],GDList,Table_ExternalData_1[[#Headers],[9]])</f>
        <v>0</v>
      </c>
      <c r="O512" s="7">
        <f>SUMIFS(GQList,GIList,Table_ExternalData_1[[#This Row],[Item_key]],GDList,Table_ExternalData_1[[#Headers],[10]])</f>
        <v>0</v>
      </c>
      <c r="P512" s="7">
        <f>SUMIFS(GQList,GIList,Table_ExternalData_1[[#This Row],[Item_key]],GDList,Table_ExternalData_1[[#Headers],[11]])</f>
        <v>1300</v>
      </c>
      <c r="Q512" s="7">
        <f>SUMIFS(GQList,GIList,Table_ExternalData_1[[#This Row],[Item_key]],GDList,Table_ExternalData_1[[#Headers],[12]])</f>
        <v>0</v>
      </c>
      <c r="R512" s="7">
        <f>SUMIFS(GQList,GIList,Table_ExternalData_1[[#This Row],[Item_key]],GDList,Table_ExternalData_1[[#Headers],[13]])</f>
        <v>0</v>
      </c>
      <c r="S512" s="7">
        <f>SUMIFS(GQList,GIList,Table_ExternalData_1[[#This Row],[Item_key]],GDList,Table_ExternalData_1[[#Headers],[14]])</f>
        <v>0</v>
      </c>
      <c r="T512" s="7">
        <f>SUMIFS(GQList,GIList,Table_ExternalData_1[[#This Row],[Item_key]],GDList,Table_ExternalData_1[[#Headers],[15]])</f>
        <v>0</v>
      </c>
      <c r="U512" s="7">
        <f>SUMIFS(GQList,GIList,Table_ExternalData_1[[#This Row],[Item_key]],GDList,Table_ExternalData_1[[#Headers],[16]])</f>
        <v>1000</v>
      </c>
      <c r="V512" s="7">
        <f>SUMIFS(GQList,GIList,Table_ExternalData_1[[#This Row],[Item_key]],GDList,Table_ExternalData_1[[#Headers],[17]])</f>
        <v>150</v>
      </c>
      <c r="W512" s="7">
        <f>SUMIFS(GQList,GIList,Table_ExternalData_1[[#This Row],[Item_key]],GDList,Table_ExternalData_1[[#Headers],[18]])</f>
        <v>0</v>
      </c>
      <c r="X512" s="7">
        <f>SUMIFS(GQList,GIList,Table_ExternalData_1[[#This Row],[Item_key]],GDList,Table_ExternalData_1[[#Headers],[19]])</f>
        <v>0</v>
      </c>
      <c r="Y512" s="7">
        <f>SUMIFS(GQList,GIList,Table_ExternalData_1[[#This Row],[Item_key]],GDList,Table_ExternalData_1[[#Headers],[20]])</f>
        <v>0</v>
      </c>
      <c r="Z512" s="7">
        <f>SUMIFS(GQList,GIList,Table_ExternalData_1[[#This Row],[Item_key]],GDList,Table_ExternalData_1[[#Headers],[21]])</f>
        <v>0</v>
      </c>
      <c r="AA512" s="7">
        <f>SUMIFS(GQList,GIList,Table_ExternalData_1[[#This Row],[Item_key]],GDList,Table_ExternalData_1[[#Headers],[22]])</f>
        <v>0</v>
      </c>
      <c r="AB512" s="7">
        <f>SUMIFS(GQList,GIList,Table_ExternalData_1[[#This Row],[Item_key]],GDList,Table_ExternalData_1[[#Headers],[23]])</f>
        <v>0</v>
      </c>
      <c r="AC512" s="7">
        <f>SUMIFS(GQList,GIList,Table_ExternalData_1[[#This Row],[Item_key]],GDList,Table_ExternalData_1[[#Headers],[24]])</f>
        <v>0</v>
      </c>
      <c r="AD512" s="7">
        <f>SUMIFS(GQList,GIList,Table_ExternalData_1[[#This Row],[Item_key]],GDList,Table_ExternalData_1[[#Headers],[25]])</f>
        <v>1000</v>
      </c>
      <c r="AE512" s="7">
        <f>SUMIFS(GQList,GIList,Table_ExternalData_1[[#This Row],[Item_key]],GDList,Table_ExternalData_1[[#Headers],[26]])</f>
        <v>0</v>
      </c>
      <c r="AF512" s="7">
        <f>SUMIFS(GQList,GIList,Table_ExternalData_1[[#This Row],[Item_key]],GDList,Table_ExternalData_1[[#Headers],[27]])</f>
        <v>0</v>
      </c>
      <c r="AG512" s="7">
        <f>SUMIFS(GQList,GIList,Table_ExternalData_1[[#This Row],[Item_key]],GDList,Table_ExternalData_1[[#Headers],[28]])</f>
        <v>0</v>
      </c>
      <c r="AH512" s="7">
        <f>SUMIFS(GQList,GIList,Table_ExternalData_1[[#This Row],[Item_key]],GDList,Table_ExternalData_1[[#Headers],[29]])</f>
        <v>0</v>
      </c>
      <c r="AI512" s="7">
        <f>SUMIFS(GQList,GIList,Table_ExternalData_1[[#This Row],[Item_key]],GDList,Table_ExternalData_1[[#Headers],[30]])</f>
        <v>1350</v>
      </c>
      <c r="AJ512" s="7">
        <f>SUMIFS(GQList,GIList,Table_ExternalData_1[[#This Row],[Item_key]],GDList,Table_ExternalData_1[[#Headers],[31]])</f>
        <v>0</v>
      </c>
      <c r="AK512" s="7">
        <f>SUM(Table_ExternalData_1[[#This Row],[1]:[31]])</f>
        <v>4800</v>
      </c>
    </row>
    <row r="513" spans="1:37" ht="24" hidden="1">
      <c r="A513" s="3" t="s">
        <v>1371</v>
      </c>
      <c r="B513" s="3" t="s">
        <v>315</v>
      </c>
      <c r="C513" s="3" t="s">
        <v>1378</v>
      </c>
      <c r="D513" s="3" t="s">
        <v>1379</v>
      </c>
      <c r="E513" s="6" t="s">
        <v>1662</v>
      </c>
      <c r="F513" s="7">
        <f>SUMIFS(GQList,GIList,Table_ExternalData_1[[#This Row],[Item_key]],GDList,Table_ExternalData_1[[#Headers],[1]])</f>
        <v>0</v>
      </c>
      <c r="G513" s="7">
        <f>SUMIFS(GQList,GIList,Table_ExternalData_1[[#This Row],[Item_key]],GDList,Table_ExternalData_1[[#Headers],[2]])</f>
        <v>0</v>
      </c>
      <c r="H513" s="7">
        <f>SUMIFS(GQList,GIList,Table_ExternalData_1[[#This Row],[Item_key]],GDList,Table_ExternalData_1[[#Headers],[3]])</f>
        <v>0</v>
      </c>
      <c r="I513" s="7">
        <f>SUMIFS(GQList,GIList,Table_ExternalData_1[[#This Row],[Item_key]],GDList,Table_ExternalData_1[[#Headers],[4]])</f>
        <v>0</v>
      </c>
      <c r="J513" s="7">
        <f>SUMIFS(GQList,GIList,Table_ExternalData_1[[#This Row],[Item_key]],GDList,Table_ExternalData_1[[#Headers],[5]])</f>
        <v>0</v>
      </c>
      <c r="K513" s="7">
        <f>SUMIFS(GQList,GIList,Table_ExternalData_1[[#This Row],[Item_key]],GDList,Table_ExternalData_1[[#Headers],[6]])</f>
        <v>0</v>
      </c>
      <c r="L513" s="7">
        <f>SUMIFS(GQList,GIList,Table_ExternalData_1[[#This Row],[Item_key]],GDList,Table_ExternalData_1[[#Headers],[7]])</f>
        <v>0</v>
      </c>
      <c r="M513" s="7">
        <f>SUMIFS(GQList,GIList,Table_ExternalData_1[[#This Row],[Item_key]],GDList,Table_ExternalData_1[[#Headers],[8]])</f>
        <v>0</v>
      </c>
      <c r="N513" s="7">
        <f>SUMIFS(GQList,GIList,Table_ExternalData_1[[#This Row],[Item_key]],GDList,Table_ExternalData_1[[#Headers],[9]])</f>
        <v>0</v>
      </c>
      <c r="O513" s="7">
        <f>SUMIFS(GQList,GIList,Table_ExternalData_1[[#This Row],[Item_key]],GDList,Table_ExternalData_1[[#Headers],[10]])</f>
        <v>0</v>
      </c>
      <c r="P513" s="7">
        <f>SUMIFS(GQList,GIList,Table_ExternalData_1[[#This Row],[Item_key]],GDList,Table_ExternalData_1[[#Headers],[11]])</f>
        <v>1300</v>
      </c>
      <c r="Q513" s="7">
        <f>SUMIFS(GQList,GIList,Table_ExternalData_1[[#This Row],[Item_key]],GDList,Table_ExternalData_1[[#Headers],[12]])</f>
        <v>0</v>
      </c>
      <c r="R513" s="7">
        <f>SUMIFS(GQList,GIList,Table_ExternalData_1[[#This Row],[Item_key]],GDList,Table_ExternalData_1[[#Headers],[13]])</f>
        <v>0</v>
      </c>
      <c r="S513" s="7">
        <f>SUMIFS(GQList,GIList,Table_ExternalData_1[[#This Row],[Item_key]],GDList,Table_ExternalData_1[[#Headers],[14]])</f>
        <v>0</v>
      </c>
      <c r="T513" s="7">
        <f>SUMIFS(GQList,GIList,Table_ExternalData_1[[#This Row],[Item_key]],GDList,Table_ExternalData_1[[#Headers],[15]])</f>
        <v>0</v>
      </c>
      <c r="U513" s="7">
        <f>SUMIFS(GQList,GIList,Table_ExternalData_1[[#This Row],[Item_key]],GDList,Table_ExternalData_1[[#Headers],[16]])</f>
        <v>1000</v>
      </c>
      <c r="V513" s="7">
        <f>SUMIFS(GQList,GIList,Table_ExternalData_1[[#This Row],[Item_key]],GDList,Table_ExternalData_1[[#Headers],[17]])</f>
        <v>150</v>
      </c>
      <c r="W513" s="7">
        <f>SUMIFS(GQList,GIList,Table_ExternalData_1[[#This Row],[Item_key]],GDList,Table_ExternalData_1[[#Headers],[18]])</f>
        <v>0</v>
      </c>
      <c r="X513" s="7">
        <f>SUMIFS(GQList,GIList,Table_ExternalData_1[[#This Row],[Item_key]],GDList,Table_ExternalData_1[[#Headers],[19]])</f>
        <v>0</v>
      </c>
      <c r="Y513" s="7">
        <f>SUMIFS(GQList,GIList,Table_ExternalData_1[[#This Row],[Item_key]],GDList,Table_ExternalData_1[[#Headers],[20]])</f>
        <v>0</v>
      </c>
      <c r="Z513" s="7">
        <f>SUMIFS(GQList,GIList,Table_ExternalData_1[[#This Row],[Item_key]],GDList,Table_ExternalData_1[[#Headers],[21]])</f>
        <v>0</v>
      </c>
      <c r="AA513" s="7">
        <f>SUMIFS(GQList,GIList,Table_ExternalData_1[[#This Row],[Item_key]],GDList,Table_ExternalData_1[[#Headers],[22]])</f>
        <v>0</v>
      </c>
      <c r="AB513" s="7">
        <f>SUMIFS(GQList,GIList,Table_ExternalData_1[[#This Row],[Item_key]],GDList,Table_ExternalData_1[[#Headers],[23]])</f>
        <v>0</v>
      </c>
      <c r="AC513" s="7">
        <f>SUMIFS(GQList,GIList,Table_ExternalData_1[[#This Row],[Item_key]],GDList,Table_ExternalData_1[[#Headers],[24]])</f>
        <v>0</v>
      </c>
      <c r="AD513" s="7">
        <f>SUMIFS(GQList,GIList,Table_ExternalData_1[[#This Row],[Item_key]],GDList,Table_ExternalData_1[[#Headers],[25]])</f>
        <v>1000</v>
      </c>
      <c r="AE513" s="7">
        <f>SUMIFS(GQList,GIList,Table_ExternalData_1[[#This Row],[Item_key]],GDList,Table_ExternalData_1[[#Headers],[26]])</f>
        <v>0</v>
      </c>
      <c r="AF513" s="7">
        <f>SUMIFS(GQList,GIList,Table_ExternalData_1[[#This Row],[Item_key]],GDList,Table_ExternalData_1[[#Headers],[27]])</f>
        <v>0</v>
      </c>
      <c r="AG513" s="7">
        <f>SUMIFS(GQList,GIList,Table_ExternalData_1[[#This Row],[Item_key]],GDList,Table_ExternalData_1[[#Headers],[28]])</f>
        <v>0</v>
      </c>
      <c r="AH513" s="7">
        <f>SUMIFS(GQList,GIList,Table_ExternalData_1[[#This Row],[Item_key]],GDList,Table_ExternalData_1[[#Headers],[29]])</f>
        <v>0</v>
      </c>
      <c r="AI513" s="7">
        <f>SUMIFS(GQList,GIList,Table_ExternalData_1[[#This Row],[Item_key]],GDList,Table_ExternalData_1[[#Headers],[30]])</f>
        <v>1350</v>
      </c>
      <c r="AJ513" s="7">
        <f>SUMIFS(GQList,GIList,Table_ExternalData_1[[#This Row],[Item_key]],GDList,Table_ExternalData_1[[#Headers],[31]])</f>
        <v>0</v>
      </c>
      <c r="AK513" s="7">
        <f>SUM(Table_ExternalData_1[[#This Row],[1]:[31]])</f>
        <v>4800</v>
      </c>
    </row>
    <row r="514" spans="1:37" ht="24" hidden="1">
      <c r="A514" s="3" t="s">
        <v>1371</v>
      </c>
      <c r="B514" s="3" t="s">
        <v>316</v>
      </c>
      <c r="C514" s="3" t="s">
        <v>1380</v>
      </c>
      <c r="D514" s="3" t="s">
        <v>1381</v>
      </c>
      <c r="E514" s="6" t="s">
        <v>1662</v>
      </c>
      <c r="F514" s="7">
        <f>SUMIFS(GQList,GIList,Table_ExternalData_1[[#This Row],[Item_key]],GDList,Table_ExternalData_1[[#Headers],[1]])</f>
        <v>0</v>
      </c>
      <c r="G514" s="7">
        <f>SUMIFS(GQList,GIList,Table_ExternalData_1[[#This Row],[Item_key]],GDList,Table_ExternalData_1[[#Headers],[2]])</f>
        <v>0</v>
      </c>
      <c r="H514" s="7">
        <f>SUMIFS(GQList,GIList,Table_ExternalData_1[[#This Row],[Item_key]],GDList,Table_ExternalData_1[[#Headers],[3]])</f>
        <v>0</v>
      </c>
      <c r="I514" s="7">
        <f>SUMIFS(GQList,GIList,Table_ExternalData_1[[#This Row],[Item_key]],GDList,Table_ExternalData_1[[#Headers],[4]])</f>
        <v>0</v>
      </c>
      <c r="J514" s="7">
        <f>SUMIFS(GQList,GIList,Table_ExternalData_1[[#This Row],[Item_key]],GDList,Table_ExternalData_1[[#Headers],[5]])</f>
        <v>0</v>
      </c>
      <c r="K514" s="7">
        <f>SUMIFS(GQList,GIList,Table_ExternalData_1[[#This Row],[Item_key]],GDList,Table_ExternalData_1[[#Headers],[6]])</f>
        <v>0</v>
      </c>
      <c r="L514" s="7">
        <f>SUMIFS(GQList,GIList,Table_ExternalData_1[[#This Row],[Item_key]],GDList,Table_ExternalData_1[[#Headers],[7]])</f>
        <v>0</v>
      </c>
      <c r="M514" s="7">
        <f>SUMIFS(GQList,GIList,Table_ExternalData_1[[#This Row],[Item_key]],GDList,Table_ExternalData_1[[#Headers],[8]])</f>
        <v>0</v>
      </c>
      <c r="N514" s="7">
        <f>SUMIFS(GQList,GIList,Table_ExternalData_1[[#This Row],[Item_key]],GDList,Table_ExternalData_1[[#Headers],[9]])</f>
        <v>0</v>
      </c>
      <c r="O514" s="7">
        <f>SUMIFS(GQList,GIList,Table_ExternalData_1[[#This Row],[Item_key]],GDList,Table_ExternalData_1[[#Headers],[10]])</f>
        <v>0</v>
      </c>
      <c r="P514" s="7">
        <f>SUMIFS(GQList,GIList,Table_ExternalData_1[[#This Row],[Item_key]],GDList,Table_ExternalData_1[[#Headers],[11]])</f>
        <v>2600</v>
      </c>
      <c r="Q514" s="7">
        <f>SUMIFS(GQList,GIList,Table_ExternalData_1[[#This Row],[Item_key]],GDList,Table_ExternalData_1[[#Headers],[12]])</f>
        <v>0</v>
      </c>
      <c r="R514" s="7">
        <f>SUMIFS(GQList,GIList,Table_ExternalData_1[[#This Row],[Item_key]],GDList,Table_ExternalData_1[[#Headers],[13]])</f>
        <v>0</v>
      </c>
      <c r="S514" s="7">
        <f>SUMIFS(GQList,GIList,Table_ExternalData_1[[#This Row],[Item_key]],GDList,Table_ExternalData_1[[#Headers],[14]])</f>
        <v>0</v>
      </c>
      <c r="T514" s="7">
        <f>SUMIFS(GQList,GIList,Table_ExternalData_1[[#This Row],[Item_key]],GDList,Table_ExternalData_1[[#Headers],[15]])</f>
        <v>0</v>
      </c>
      <c r="U514" s="7">
        <f>SUMIFS(GQList,GIList,Table_ExternalData_1[[#This Row],[Item_key]],GDList,Table_ExternalData_1[[#Headers],[16]])</f>
        <v>2000</v>
      </c>
      <c r="V514" s="7">
        <f>SUMIFS(GQList,GIList,Table_ExternalData_1[[#This Row],[Item_key]],GDList,Table_ExternalData_1[[#Headers],[17]])</f>
        <v>300</v>
      </c>
      <c r="W514" s="7">
        <f>SUMIFS(GQList,GIList,Table_ExternalData_1[[#This Row],[Item_key]],GDList,Table_ExternalData_1[[#Headers],[18]])</f>
        <v>0</v>
      </c>
      <c r="X514" s="7">
        <f>SUMIFS(GQList,GIList,Table_ExternalData_1[[#This Row],[Item_key]],GDList,Table_ExternalData_1[[#Headers],[19]])</f>
        <v>0</v>
      </c>
      <c r="Y514" s="7">
        <f>SUMIFS(GQList,GIList,Table_ExternalData_1[[#This Row],[Item_key]],GDList,Table_ExternalData_1[[#Headers],[20]])</f>
        <v>0</v>
      </c>
      <c r="Z514" s="7">
        <f>SUMIFS(GQList,GIList,Table_ExternalData_1[[#This Row],[Item_key]],GDList,Table_ExternalData_1[[#Headers],[21]])</f>
        <v>0</v>
      </c>
      <c r="AA514" s="7">
        <f>SUMIFS(GQList,GIList,Table_ExternalData_1[[#This Row],[Item_key]],GDList,Table_ExternalData_1[[#Headers],[22]])</f>
        <v>0</v>
      </c>
      <c r="AB514" s="7">
        <f>SUMIFS(GQList,GIList,Table_ExternalData_1[[#This Row],[Item_key]],GDList,Table_ExternalData_1[[#Headers],[23]])</f>
        <v>0</v>
      </c>
      <c r="AC514" s="7">
        <f>SUMIFS(GQList,GIList,Table_ExternalData_1[[#This Row],[Item_key]],GDList,Table_ExternalData_1[[#Headers],[24]])</f>
        <v>0</v>
      </c>
      <c r="AD514" s="7">
        <f>SUMIFS(GQList,GIList,Table_ExternalData_1[[#This Row],[Item_key]],GDList,Table_ExternalData_1[[#Headers],[25]])</f>
        <v>2000</v>
      </c>
      <c r="AE514" s="7">
        <f>SUMIFS(GQList,GIList,Table_ExternalData_1[[#This Row],[Item_key]],GDList,Table_ExternalData_1[[#Headers],[26]])</f>
        <v>0</v>
      </c>
      <c r="AF514" s="7">
        <f>SUMIFS(GQList,GIList,Table_ExternalData_1[[#This Row],[Item_key]],GDList,Table_ExternalData_1[[#Headers],[27]])</f>
        <v>0</v>
      </c>
      <c r="AG514" s="7">
        <f>SUMIFS(GQList,GIList,Table_ExternalData_1[[#This Row],[Item_key]],GDList,Table_ExternalData_1[[#Headers],[28]])</f>
        <v>0</v>
      </c>
      <c r="AH514" s="7">
        <f>SUMIFS(GQList,GIList,Table_ExternalData_1[[#This Row],[Item_key]],GDList,Table_ExternalData_1[[#Headers],[29]])</f>
        <v>0</v>
      </c>
      <c r="AI514" s="7">
        <f>SUMIFS(GQList,GIList,Table_ExternalData_1[[#This Row],[Item_key]],GDList,Table_ExternalData_1[[#Headers],[30]])</f>
        <v>2700</v>
      </c>
      <c r="AJ514" s="7">
        <f>SUMIFS(GQList,GIList,Table_ExternalData_1[[#This Row],[Item_key]],GDList,Table_ExternalData_1[[#Headers],[31]])</f>
        <v>0</v>
      </c>
      <c r="AK514" s="7">
        <f>SUM(Table_ExternalData_1[[#This Row],[1]:[31]])</f>
        <v>9600</v>
      </c>
    </row>
    <row r="515" spans="1:37" ht="24" hidden="1">
      <c r="A515" s="3" t="s">
        <v>1371</v>
      </c>
      <c r="B515" s="3" t="s">
        <v>317</v>
      </c>
      <c r="C515" s="3" t="s">
        <v>1382</v>
      </c>
      <c r="D515" s="3" t="s">
        <v>1383</v>
      </c>
      <c r="E515" s="6" t="s">
        <v>1662</v>
      </c>
      <c r="F515" s="7">
        <f>SUMIFS(GQList,GIList,Table_ExternalData_1[[#This Row],[Item_key]],GDList,Table_ExternalData_1[[#Headers],[1]])</f>
        <v>0</v>
      </c>
      <c r="G515" s="7">
        <f>SUMIFS(GQList,GIList,Table_ExternalData_1[[#This Row],[Item_key]],GDList,Table_ExternalData_1[[#Headers],[2]])</f>
        <v>0</v>
      </c>
      <c r="H515" s="7">
        <f>SUMIFS(GQList,GIList,Table_ExternalData_1[[#This Row],[Item_key]],GDList,Table_ExternalData_1[[#Headers],[3]])</f>
        <v>0</v>
      </c>
      <c r="I515" s="7">
        <f>SUMIFS(GQList,GIList,Table_ExternalData_1[[#This Row],[Item_key]],GDList,Table_ExternalData_1[[#Headers],[4]])</f>
        <v>0</v>
      </c>
      <c r="J515" s="7">
        <f>SUMIFS(GQList,GIList,Table_ExternalData_1[[#This Row],[Item_key]],GDList,Table_ExternalData_1[[#Headers],[5]])</f>
        <v>0</v>
      </c>
      <c r="K515" s="7">
        <f>SUMIFS(GQList,GIList,Table_ExternalData_1[[#This Row],[Item_key]],GDList,Table_ExternalData_1[[#Headers],[6]])</f>
        <v>0</v>
      </c>
      <c r="L515" s="7">
        <f>SUMIFS(GQList,GIList,Table_ExternalData_1[[#This Row],[Item_key]],GDList,Table_ExternalData_1[[#Headers],[7]])</f>
        <v>0</v>
      </c>
      <c r="M515" s="7">
        <f>SUMIFS(GQList,GIList,Table_ExternalData_1[[#This Row],[Item_key]],GDList,Table_ExternalData_1[[#Headers],[8]])</f>
        <v>0</v>
      </c>
      <c r="N515" s="7">
        <f>SUMIFS(GQList,GIList,Table_ExternalData_1[[#This Row],[Item_key]],GDList,Table_ExternalData_1[[#Headers],[9]])</f>
        <v>0</v>
      </c>
      <c r="O515" s="7">
        <f>SUMIFS(GQList,GIList,Table_ExternalData_1[[#This Row],[Item_key]],GDList,Table_ExternalData_1[[#Headers],[10]])</f>
        <v>0</v>
      </c>
      <c r="P515" s="7">
        <f>SUMIFS(GQList,GIList,Table_ExternalData_1[[#This Row],[Item_key]],GDList,Table_ExternalData_1[[#Headers],[11]])</f>
        <v>1300</v>
      </c>
      <c r="Q515" s="7">
        <f>SUMIFS(GQList,GIList,Table_ExternalData_1[[#This Row],[Item_key]],GDList,Table_ExternalData_1[[#Headers],[12]])</f>
        <v>0</v>
      </c>
      <c r="R515" s="7">
        <f>SUMIFS(GQList,GIList,Table_ExternalData_1[[#This Row],[Item_key]],GDList,Table_ExternalData_1[[#Headers],[13]])</f>
        <v>0</v>
      </c>
      <c r="S515" s="7">
        <f>SUMIFS(GQList,GIList,Table_ExternalData_1[[#This Row],[Item_key]],GDList,Table_ExternalData_1[[#Headers],[14]])</f>
        <v>0</v>
      </c>
      <c r="T515" s="7">
        <f>SUMIFS(GQList,GIList,Table_ExternalData_1[[#This Row],[Item_key]],GDList,Table_ExternalData_1[[#Headers],[15]])</f>
        <v>0</v>
      </c>
      <c r="U515" s="7">
        <f>SUMIFS(GQList,GIList,Table_ExternalData_1[[#This Row],[Item_key]],GDList,Table_ExternalData_1[[#Headers],[16]])</f>
        <v>1000</v>
      </c>
      <c r="V515" s="7">
        <f>SUMIFS(GQList,GIList,Table_ExternalData_1[[#This Row],[Item_key]],GDList,Table_ExternalData_1[[#Headers],[17]])</f>
        <v>150</v>
      </c>
      <c r="W515" s="7">
        <f>SUMIFS(GQList,GIList,Table_ExternalData_1[[#This Row],[Item_key]],GDList,Table_ExternalData_1[[#Headers],[18]])</f>
        <v>0</v>
      </c>
      <c r="X515" s="7">
        <f>SUMIFS(GQList,GIList,Table_ExternalData_1[[#This Row],[Item_key]],GDList,Table_ExternalData_1[[#Headers],[19]])</f>
        <v>0</v>
      </c>
      <c r="Y515" s="7">
        <f>SUMIFS(GQList,GIList,Table_ExternalData_1[[#This Row],[Item_key]],GDList,Table_ExternalData_1[[#Headers],[20]])</f>
        <v>0</v>
      </c>
      <c r="Z515" s="7">
        <f>SUMIFS(GQList,GIList,Table_ExternalData_1[[#This Row],[Item_key]],GDList,Table_ExternalData_1[[#Headers],[21]])</f>
        <v>0</v>
      </c>
      <c r="AA515" s="7">
        <f>SUMIFS(GQList,GIList,Table_ExternalData_1[[#This Row],[Item_key]],GDList,Table_ExternalData_1[[#Headers],[22]])</f>
        <v>0</v>
      </c>
      <c r="AB515" s="7">
        <f>SUMIFS(GQList,GIList,Table_ExternalData_1[[#This Row],[Item_key]],GDList,Table_ExternalData_1[[#Headers],[23]])</f>
        <v>0</v>
      </c>
      <c r="AC515" s="7">
        <f>SUMIFS(GQList,GIList,Table_ExternalData_1[[#This Row],[Item_key]],GDList,Table_ExternalData_1[[#Headers],[24]])</f>
        <v>0</v>
      </c>
      <c r="AD515" s="7">
        <f>SUMIFS(GQList,GIList,Table_ExternalData_1[[#This Row],[Item_key]],GDList,Table_ExternalData_1[[#Headers],[25]])</f>
        <v>1000</v>
      </c>
      <c r="AE515" s="7">
        <f>SUMIFS(GQList,GIList,Table_ExternalData_1[[#This Row],[Item_key]],GDList,Table_ExternalData_1[[#Headers],[26]])</f>
        <v>0</v>
      </c>
      <c r="AF515" s="7">
        <f>SUMIFS(GQList,GIList,Table_ExternalData_1[[#This Row],[Item_key]],GDList,Table_ExternalData_1[[#Headers],[27]])</f>
        <v>0</v>
      </c>
      <c r="AG515" s="7">
        <f>SUMIFS(GQList,GIList,Table_ExternalData_1[[#This Row],[Item_key]],GDList,Table_ExternalData_1[[#Headers],[28]])</f>
        <v>0</v>
      </c>
      <c r="AH515" s="7">
        <f>SUMIFS(GQList,GIList,Table_ExternalData_1[[#This Row],[Item_key]],GDList,Table_ExternalData_1[[#Headers],[29]])</f>
        <v>0</v>
      </c>
      <c r="AI515" s="7">
        <f>SUMIFS(GQList,GIList,Table_ExternalData_1[[#This Row],[Item_key]],GDList,Table_ExternalData_1[[#Headers],[30]])</f>
        <v>1350</v>
      </c>
      <c r="AJ515" s="7">
        <f>SUMIFS(GQList,GIList,Table_ExternalData_1[[#This Row],[Item_key]],GDList,Table_ExternalData_1[[#Headers],[31]])</f>
        <v>0</v>
      </c>
      <c r="AK515" s="7">
        <f>SUM(Table_ExternalData_1[[#This Row],[1]:[31]])</f>
        <v>4800</v>
      </c>
    </row>
    <row r="516" spans="1:37" ht="24" hidden="1">
      <c r="A516" s="3" t="s">
        <v>1371</v>
      </c>
      <c r="B516" s="3" t="s">
        <v>318</v>
      </c>
      <c r="C516" s="3" t="s">
        <v>1384</v>
      </c>
      <c r="D516" s="3" t="s">
        <v>1385</v>
      </c>
      <c r="E516" s="6" t="s">
        <v>1662</v>
      </c>
      <c r="F516" s="7">
        <f>SUMIFS(GQList,GIList,Table_ExternalData_1[[#This Row],[Item_key]],GDList,Table_ExternalData_1[[#Headers],[1]])</f>
        <v>0</v>
      </c>
      <c r="G516" s="7">
        <f>SUMIFS(GQList,GIList,Table_ExternalData_1[[#This Row],[Item_key]],GDList,Table_ExternalData_1[[#Headers],[2]])</f>
        <v>0</v>
      </c>
      <c r="H516" s="7">
        <f>SUMIFS(GQList,GIList,Table_ExternalData_1[[#This Row],[Item_key]],GDList,Table_ExternalData_1[[#Headers],[3]])</f>
        <v>0</v>
      </c>
      <c r="I516" s="7">
        <f>SUMIFS(GQList,GIList,Table_ExternalData_1[[#This Row],[Item_key]],GDList,Table_ExternalData_1[[#Headers],[4]])</f>
        <v>0</v>
      </c>
      <c r="J516" s="7">
        <f>SUMIFS(GQList,GIList,Table_ExternalData_1[[#This Row],[Item_key]],GDList,Table_ExternalData_1[[#Headers],[5]])</f>
        <v>0</v>
      </c>
      <c r="K516" s="7">
        <f>SUMIFS(GQList,GIList,Table_ExternalData_1[[#This Row],[Item_key]],GDList,Table_ExternalData_1[[#Headers],[6]])</f>
        <v>0</v>
      </c>
      <c r="L516" s="7">
        <f>SUMIFS(GQList,GIList,Table_ExternalData_1[[#This Row],[Item_key]],GDList,Table_ExternalData_1[[#Headers],[7]])</f>
        <v>0</v>
      </c>
      <c r="M516" s="7">
        <f>SUMIFS(GQList,GIList,Table_ExternalData_1[[#This Row],[Item_key]],GDList,Table_ExternalData_1[[#Headers],[8]])</f>
        <v>0</v>
      </c>
      <c r="N516" s="7">
        <f>SUMIFS(GQList,GIList,Table_ExternalData_1[[#This Row],[Item_key]],GDList,Table_ExternalData_1[[#Headers],[9]])</f>
        <v>0</v>
      </c>
      <c r="O516" s="7">
        <f>SUMIFS(GQList,GIList,Table_ExternalData_1[[#This Row],[Item_key]],GDList,Table_ExternalData_1[[#Headers],[10]])</f>
        <v>0</v>
      </c>
      <c r="P516" s="7">
        <f>SUMIFS(GQList,GIList,Table_ExternalData_1[[#This Row],[Item_key]],GDList,Table_ExternalData_1[[#Headers],[11]])</f>
        <v>1300</v>
      </c>
      <c r="Q516" s="7">
        <f>SUMIFS(GQList,GIList,Table_ExternalData_1[[#This Row],[Item_key]],GDList,Table_ExternalData_1[[#Headers],[12]])</f>
        <v>0</v>
      </c>
      <c r="R516" s="7">
        <f>SUMIFS(GQList,GIList,Table_ExternalData_1[[#This Row],[Item_key]],GDList,Table_ExternalData_1[[#Headers],[13]])</f>
        <v>0</v>
      </c>
      <c r="S516" s="7">
        <f>SUMIFS(GQList,GIList,Table_ExternalData_1[[#This Row],[Item_key]],GDList,Table_ExternalData_1[[#Headers],[14]])</f>
        <v>0</v>
      </c>
      <c r="T516" s="7">
        <f>SUMIFS(GQList,GIList,Table_ExternalData_1[[#This Row],[Item_key]],GDList,Table_ExternalData_1[[#Headers],[15]])</f>
        <v>0</v>
      </c>
      <c r="U516" s="7">
        <f>SUMIFS(GQList,GIList,Table_ExternalData_1[[#This Row],[Item_key]],GDList,Table_ExternalData_1[[#Headers],[16]])</f>
        <v>1000</v>
      </c>
      <c r="V516" s="7">
        <f>SUMIFS(GQList,GIList,Table_ExternalData_1[[#This Row],[Item_key]],GDList,Table_ExternalData_1[[#Headers],[17]])</f>
        <v>150</v>
      </c>
      <c r="W516" s="7">
        <f>SUMIFS(GQList,GIList,Table_ExternalData_1[[#This Row],[Item_key]],GDList,Table_ExternalData_1[[#Headers],[18]])</f>
        <v>0</v>
      </c>
      <c r="X516" s="7">
        <f>SUMIFS(GQList,GIList,Table_ExternalData_1[[#This Row],[Item_key]],GDList,Table_ExternalData_1[[#Headers],[19]])</f>
        <v>0</v>
      </c>
      <c r="Y516" s="7">
        <f>SUMIFS(GQList,GIList,Table_ExternalData_1[[#This Row],[Item_key]],GDList,Table_ExternalData_1[[#Headers],[20]])</f>
        <v>0</v>
      </c>
      <c r="Z516" s="7">
        <f>SUMIFS(GQList,GIList,Table_ExternalData_1[[#This Row],[Item_key]],GDList,Table_ExternalData_1[[#Headers],[21]])</f>
        <v>0</v>
      </c>
      <c r="AA516" s="7">
        <f>SUMIFS(GQList,GIList,Table_ExternalData_1[[#This Row],[Item_key]],GDList,Table_ExternalData_1[[#Headers],[22]])</f>
        <v>0</v>
      </c>
      <c r="AB516" s="7">
        <f>SUMIFS(GQList,GIList,Table_ExternalData_1[[#This Row],[Item_key]],GDList,Table_ExternalData_1[[#Headers],[23]])</f>
        <v>0</v>
      </c>
      <c r="AC516" s="7">
        <f>SUMIFS(GQList,GIList,Table_ExternalData_1[[#This Row],[Item_key]],GDList,Table_ExternalData_1[[#Headers],[24]])</f>
        <v>0</v>
      </c>
      <c r="AD516" s="7">
        <f>SUMIFS(GQList,GIList,Table_ExternalData_1[[#This Row],[Item_key]],GDList,Table_ExternalData_1[[#Headers],[25]])</f>
        <v>1000</v>
      </c>
      <c r="AE516" s="7">
        <f>SUMIFS(GQList,GIList,Table_ExternalData_1[[#This Row],[Item_key]],GDList,Table_ExternalData_1[[#Headers],[26]])</f>
        <v>0</v>
      </c>
      <c r="AF516" s="7">
        <f>SUMIFS(GQList,GIList,Table_ExternalData_1[[#This Row],[Item_key]],GDList,Table_ExternalData_1[[#Headers],[27]])</f>
        <v>0</v>
      </c>
      <c r="AG516" s="7">
        <f>SUMIFS(GQList,GIList,Table_ExternalData_1[[#This Row],[Item_key]],GDList,Table_ExternalData_1[[#Headers],[28]])</f>
        <v>0</v>
      </c>
      <c r="AH516" s="7">
        <f>SUMIFS(GQList,GIList,Table_ExternalData_1[[#This Row],[Item_key]],GDList,Table_ExternalData_1[[#Headers],[29]])</f>
        <v>0</v>
      </c>
      <c r="AI516" s="7">
        <f>SUMIFS(GQList,GIList,Table_ExternalData_1[[#This Row],[Item_key]],GDList,Table_ExternalData_1[[#Headers],[30]])</f>
        <v>1350</v>
      </c>
      <c r="AJ516" s="7">
        <f>SUMIFS(GQList,GIList,Table_ExternalData_1[[#This Row],[Item_key]],GDList,Table_ExternalData_1[[#Headers],[31]])</f>
        <v>0</v>
      </c>
      <c r="AK516" s="7">
        <f>SUM(Table_ExternalData_1[[#This Row],[1]:[31]])</f>
        <v>4800</v>
      </c>
    </row>
    <row r="517" spans="1:37" hidden="1">
      <c r="A517" s="3" t="s">
        <v>1386</v>
      </c>
      <c r="B517" s="3" t="s">
        <v>453</v>
      </c>
      <c r="C517" s="3" t="s">
        <v>1387</v>
      </c>
      <c r="D517" s="3" t="s">
        <v>1388</v>
      </c>
      <c r="E517" s="6" t="s">
        <v>1662</v>
      </c>
      <c r="F517" s="7">
        <f>SUMIFS(GQList,GIList,Table_ExternalData_1[[#This Row],[Item_key]],GDList,Table_ExternalData_1[[#Headers],[1]])</f>
        <v>0</v>
      </c>
      <c r="G517" s="7">
        <f>SUMIFS(GQList,GIList,Table_ExternalData_1[[#This Row],[Item_key]],GDList,Table_ExternalData_1[[#Headers],[2]])</f>
        <v>0</v>
      </c>
      <c r="H517" s="7">
        <f>SUMIFS(GQList,GIList,Table_ExternalData_1[[#This Row],[Item_key]],GDList,Table_ExternalData_1[[#Headers],[3]])</f>
        <v>0</v>
      </c>
      <c r="I517" s="7">
        <f>SUMIFS(GQList,GIList,Table_ExternalData_1[[#This Row],[Item_key]],GDList,Table_ExternalData_1[[#Headers],[4]])</f>
        <v>0</v>
      </c>
      <c r="J517" s="7">
        <f>SUMIFS(GQList,GIList,Table_ExternalData_1[[#This Row],[Item_key]],GDList,Table_ExternalData_1[[#Headers],[5]])</f>
        <v>0</v>
      </c>
      <c r="K517" s="7">
        <f>SUMIFS(GQList,GIList,Table_ExternalData_1[[#This Row],[Item_key]],GDList,Table_ExternalData_1[[#Headers],[6]])</f>
        <v>0</v>
      </c>
      <c r="L517" s="7">
        <f>SUMIFS(GQList,GIList,Table_ExternalData_1[[#This Row],[Item_key]],GDList,Table_ExternalData_1[[#Headers],[7]])</f>
        <v>0</v>
      </c>
      <c r="M517" s="7">
        <f>SUMIFS(GQList,GIList,Table_ExternalData_1[[#This Row],[Item_key]],GDList,Table_ExternalData_1[[#Headers],[8]])</f>
        <v>0</v>
      </c>
      <c r="N517" s="7">
        <f>SUMIFS(GQList,GIList,Table_ExternalData_1[[#This Row],[Item_key]],GDList,Table_ExternalData_1[[#Headers],[9]])</f>
        <v>0</v>
      </c>
      <c r="O517" s="7">
        <f>SUMIFS(GQList,GIList,Table_ExternalData_1[[#This Row],[Item_key]],GDList,Table_ExternalData_1[[#Headers],[10]])</f>
        <v>0</v>
      </c>
      <c r="P517" s="7">
        <f>SUMIFS(GQList,GIList,Table_ExternalData_1[[#This Row],[Item_key]],GDList,Table_ExternalData_1[[#Headers],[11]])</f>
        <v>0</v>
      </c>
      <c r="Q517" s="7">
        <f>SUMIFS(GQList,GIList,Table_ExternalData_1[[#This Row],[Item_key]],GDList,Table_ExternalData_1[[#Headers],[12]])</f>
        <v>0</v>
      </c>
      <c r="R517" s="7">
        <f>SUMIFS(GQList,GIList,Table_ExternalData_1[[#This Row],[Item_key]],GDList,Table_ExternalData_1[[#Headers],[13]])</f>
        <v>0</v>
      </c>
      <c r="S517" s="7">
        <f>SUMIFS(GQList,GIList,Table_ExternalData_1[[#This Row],[Item_key]],GDList,Table_ExternalData_1[[#Headers],[14]])</f>
        <v>0</v>
      </c>
      <c r="T517" s="7">
        <f>SUMIFS(GQList,GIList,Table_ExternalData_1[[#This Row],[Item_key]],GDList,Table_ExternalData_1[[#Headers],[15]])</f>
        <v>0</v>
      </c>
      <c r="U517" s="7">
        <f>SUMIFS(GQList,GIList,Table_ExternalData_1[[#This Row],[Item_key]],GDList,Table_ExternalData_1[[#Headers],[16]])</f>
        <v>0</v>
      </c>
      <c r="V517" s="7">
        <f>SUMIFS(GQList,GIList,Table_ExternalData_1[[#This Row],[Item_key]],GDList,Table_ExternalData_1[[#Headers],[17]])</f>
        <v>0</v>
      </c>
      <c r="W517" s="7">
        <f>SUMIFS(GQList,GIList,Table_ExternalData_1[[#This Row],[Item_key]],GDList,Table_ExternalData_1[[#Headers],[18]])</f>
        <v>0</v>
      </c>
      <c r="X517" s="7">
        <f>SUMIFS(GQList,GIList,Table_ExternalData_1[[#This Row],[Item_key]],GDList,Table_ExternalData_1[[#Headers],[19]])</f>
        <v>1500</v>
      </c>
      <c r="Y517" s="7">
        <f>SUMIFS(GQList,GIList,Table_ExternalData_1[[#This Row],[Item_key]],GDList,Table_ExternalData_1[[#Headers],[20]])</f>
        <v>0</v>
      </c>
      <c r="Z517" s="7">
        <f>SUMIFS(GQList,GIList,Table_ExternalData_1[[#This Row],[Item_key]],GDList,Table_ExternalData_1[[#Headers],[21]])</f>
        <v>0</v>
      </c>
      <c r="AA517" s="7">
        <f>SUMIFS(GQList,GIList,Table_ExternalData_1[[#This Row],[Item_key]],GDList,Table_ExternalData_1[[#Headers],[22]])</f>
        <v>0</v>
      </c>
      <c r="AB517" s="7">
        <f>SUMIFS(GQList,GIList,Table_ExternalData_1[[#This Row],[Item_key]],GDList,Table_ExternalData_1[[#Headers],[23]])</f>
        <v>0</v>
      </c>
      <c r="AC517" s="7">
        <f>SUMIFS(GQList,GIList,Table_ExternalData_1[[#This Row],[Item_key]],GDList,Table_ExternalData_1[[#Headers],[24]])</f>
        <v>0</v>
      </c>
      <c r="AD517" s="7">
        <f>SUMIFS(GQList,GIList,Table_ExternalData_1[[#This Row],[Item_key]],GDList,Table_ExternalData_1[[#Headers],[25]])</f>
        <v>0</v>
      </c>
      <c r="AE517" s="7">
        <f>SUMIFS(GQList,GIList,Table_ExternalData_1[[#This Row],[Item_key]],GDList,Table_ExternalData_1[[#Headers],[26]])</f>
        <v>0</v>
      </c>
      <c r="AF517" s="7">
        <f>SUMIFS(GQList,GIList,Table_ExternalData_1[[#This Row],[Item_key]],GDList,Table_ExternalData_1[[#Headers],[27]])</f>
        <v>0</v>
      </c>
      <c r="AG517" s="7">
        <f>SUMIFS(GQList,GIList,Table_ExternalData_1[[#This Row],[Item_key]],GDList,Table_ExternalData_1[[#Headers],[28]])</f>
        <v>0</v>
      </c>
      <c r="AH517" s="7">
        <f>SUMIFS(GQList,GIList,Table_ExternalData_1[[#This Row],[Item_key]],GDList,Table_ExternalData_1[[#Headers],[29]])</f>
        <v>0</v>
      </c>
      <c r="AI517" s="7">
        <f>SUMIFS(GQList,GIList,Table_ExternalData_1[[#This Row],[Item_key]],GDList,Table_ExternalData_1[[#Headers],[30]])</f>
        <v>1500</v>
      </c>
      <c r="AJ517" s="7">
        <f>SUMIFS(GQList,GIList,Table_ExternalData_1[[#This Row],[Item_key]],GDList,Table_ExternalData_1[[#Headers],[31]])</f>
        <v>2500</v>
      </c>
      <c r="AK517" s="7">
        <f>SUM(Table_ExternalData_1[[#This Row],[1]:[31]])</f>
        <v>5500</v>
      </c>
    </row>
    <row r="518" spans="1:37" hidden="1">
      <c r="A518" s="3" t="s">
        <v>1389</v>
      </c>
      <c r="B518" s="3" t="s">
        <v>511</v>
      </c>
      <c r="C518" s="3" t="s">
        <v>1390</v>
      </c>
      <c r="D518" s="3" t="s">
        <v>1391</v>
      </c>
      <c r="E518" s="6" t="s">
        <v>1662</v>
      </c>
      <c r="F518" s="7">
        <f>SUMIFS(GQList,GIList,Table_ExternalData_1[[#This Row],[Item_key]],GDList,Table_ExternalData_1[[#Headers],[1]])</f>
        <v>0</v>
      </c>
      <c r="G518" s="7">
        <f>SUMIFS(GQList,GIList,Table_ExternalData_1[[#This Row],[Item_key]],GDList,Table_ExternalData_1[[#Headers],[2]])</f>
        <v>0</v>
      </c>
      <c r="H518" s="7">
        <f>SUMIFS(GQList,GIList,Table_ExternalData_1[[#This Row],[Item_key]],GDList,Table_ExternalData_1[[#Headers],[3]])</f>
        <v>0</v>
      </c>
      <c r="I518" s="7">
        <f>SUMIFS(GQList,GIList,Table_ExternalData_1[[#This Row],[Item_key]],GDList,Table_ExternalData_1[[#Headers],[4]])</f>
        <v>0</v>
      </c>
      <c r="J518" s="7">
        <f>SUMIFS(GQList,GIList,Table_ExternalData_1[[#This Row],[Item_key]],GDList,Table_ExternalData_1[[#Headers],[5]])</f>
        <v>0</v>
      </c>
      <c r="K518" s="7">
        <f>SUMIFS(GQList,GIList,Table_ExternalData_1[[#This Row],[Item_key]],GDList,Table_ExternalData_1[[#Headers],[6]])</f>
        <v>0</v>
      </c>
      <c r="L518" s="7">
        <f>SUMIFS(GQList,GIList,Table_ExternalData_1[[#This Row],[Item_key]],GDList,Table_ExternalData_1[[#Headers],[7]])</f>
        <v>0</v>
      </c>
      <c r="M518" s="7">
        <f>SUMIFS(GQList,GIList,Table_ExternalData_1[[#This Row],[Item_key]],GDList,Table_ExternalData_1[[#Headers],[8]])</f>
        <v>0</v>
      </c>
      <c r="N518" s="7">
        <f>SUMIFS(GQList,GIList,Table_ExternalData_1[[#This Row],[Item_key]],GDList,Table_ExternalData_1[[#Headers],[9]])</f>
        <v>0</v>
      </c>
      <c r="O518" s="7">
        <f>SUMIFS(GQList,GIList,Table_ExternalData_1[[#This Row],[Item_key]],GDList,Table_ExternalData_1[[#Headers],[10]])</f>
        <v>0</v>
      </c>
      <c r="P518" s="7">
        <f>SUMIFS(GQList,GIList,Table_ExternalData_1[[#This Row],[Item_key]],GDList,Table_ExternalData_1[[#Headers],[11]])</f>
        <v>0</v>
      </c>
      <c r="Q518" s="7">
        <f>SUMIFS(GQList,GIList,Table_ExternalData_1[[#This Row],[Item_key]],GDList,Table_ExternalData_1[[#Headers],[12]])</f>
        <v>0</v>
      </c>
      <c r="R518" s="7">
        <f>SUMIFS(GQList,GIList,Table_ExternalData_1[[#This Row],[Item_key]],GDList,Table_ExternalData_1[[#Headers],[13]])</f>
        <v>0</v>
      </c>
      <c r="S518" s="7">
        <f>SUMIFS(GQList,GIList,Table_ExternalData_1[[#This Row],[Item_key]],GDList,Table_ExternalData_1[[#Headers],[14]])</f>
        <v>0</v>
      </c>
      <c r="T518" s="7">
        <f>SUMIFS(GQList,GIList,Table_ExternalData_1[[#This Row],[Item_key]],GDList,Table_ExternalData_1[[#Headers],[15]])</f>
        <v>0</v>
      </c>
      <c r="U518" s="7">
        <f>SUMIFS(GQList,GIList,Table_ExternalData_1[[#This Row],[Item_key]],GDList,Table_ExternalData_1[[#Headers],[16]])</f>
        <v>0</v>
      </c>
      <c r="V518" s="7">
        <f>SUMIFS(GQList,GIList,Table_ExternalData_1[[#This Row],[Item_key]],GDList,Table_ExternalData_1[[#Headers],[17]])</f>
        <v>0</v>
      </c>
      <c r="W518" s="7">
        <f>SUMIFS(GQList,GIList,Table_ExternalData_1[[#This Row],[Item_key]],GDList,Table_ExternalData_1[[#Headers],[18]])</f>
        <v>0</v>
      </c>
      <c r="X518" s="7">
        <f>SUMIFS(GQList,GIList,Table_ExternalData_1[[#This Row],[Item_key]],GDList,Table_ExternalData_1[[#Headers],[19]])</f>
        <v>0</v>
      </c>
      <c r="Y518" s="7">
        <f>SUMIFS(GQList,GIList,Table_ExternalData_1[[#This Row],[Item_key]],GDList,Table_ExternalData_1[[#Headers],[20]])</f>
        <v>0</v>
      </c>
      <c r="Z518" s="7">
        <f>SUMIFS(GQList,GIList,Table_ExternalData_1[[#This Row],[Item_key]],GDList,Table_ExternalData_1[[#Headers],[21]])</f>
        <v>0</v>
      </c>
      <c r="AA518" s="7">
        <f>SUMIFS(GQList,GIList,Table_ExternalData_1[[#This Row],[Item_key]],GDList,Table_ExternalData_1[[#Headers],[22]])</f>
        <v>0</v>
      </c>
      <c r="AB518" s="7">
        <f>SUMIFS(GQList,GIList,Table_ExternalData_1[[#This Row],[Item_key]],GDList,Table_ExternalData_1[[#Headers],[23]])</f>
        <v>0</v>
      </c>
      <c r="AC518" s="7">
        <f>SUMIFS(GQList,GIList,Table_ExternalData_1[[#This Row],[Item_key]],GDList,Table_ExternalData_1[[#Headers],[24]])</f>
        <v>0</v>
      </c>
      <c r="AD518" s="7">
        <f>SUMIFS(GQList,GIList,Table_ExternalData_1[[#This Row],[Item_key]],GDList,Table_ExternalData_1[[#Headers],[25]])</f>
        <v>1000</v>
      </c>
      <c r="AE518" s="7">
        <f>SUMIFS(GQList,GIList,Table_ExternalData_1[[#This Row],[Item_key]],GDList,Table_ExternalData_1[[#Headers],[26]])</f>
        <v>0</v>
      </c>
      <c r="AF518" s="7">
        <f>SUMIFS(GQList,GIList,Table_ExternalData_1[[#This Row],[Item_key]],GDList,Table_ExternalData_1[[#Headers],[27]])</f>
        <v>0</v>
      </c>
      <c r="AG518" s="7">
        <f>SUMIFS(GQList,GIList,Table_ExternalData_1[[#This Row],[Item_key]],GDList,Table_ExternalData_1[[#Headers],[28]])</f>
        <v>0</v>
      </c>
      <c r="AH518" s="7">
        <f>SUMIFS(GQList,GIList,Table_ExternalData_1[[#This Row],[Item_key]],GDList,Table_ExternalData_1[[#Headers],[29]])</f>
        <v>0</v>
      </c>
      <c r="AI518" s="7">
        <f>SUMIFS(GQList,GIList,Table_ExternalData_1[[#This Row],[Item_key]],GDList,Table_ExternalData_1[[#Headers],[30]])</f>
        <v>0</v>
      </c>
      <c r="AJ518" s="7">
        <f>SUMIFS(GQList,GIList,Table_ExternalData_1[[#This Row],[Item_key]],GDList,Table_ExternalData_1[[#Headers],[31]])</f>
        <v>0</v>
      </c>
      <c r="AK518" s="7">
        <f>SUM(Table_ExternalData_1[[#This Row],[1]:[31]])</f>
        <v>1000</v>
      </c>
    </row>
    <row r="519" spans="1:37" hidden="1">
      <c r="A519" s="3" t="s">
        <v>1389</v>
      </c>
      <c r="B519" s="3" t="s">
        <v>517</v>
      </c>
      <c r="C519" s="3" t="s">
        <v>1392</v>
      </c>
      <c r="D519" s="3" t="s">
        <v>1088</v>
      </c>
      <c r="E519" s="6" t="s">
        <v>1662</v>
      </c>
      <c r="F519" s="7">
        <f>SUMIFS(GQList,GIList,Table_ExternalData_1[[#This Row],[Item_key]],GDList,Table_ExternalData_1[[#Headers],[1]])</f>
        <v>0</v>
      </c>
      <c r="G519" s="7">
        <f>SUMIFS(GQList,GIList,Table_ExternalData_1[[#This Row],[Item_key]],GDList,Table_ExternalData_1[[#Headers],[2]])</f>
        <v>0</v>
      </c>
      <c r="H519" s="7">
        <f>SUMIFS(GQList,GIList,Table_ExternalData_1[[#This Row],[Item_key]],GDList,Table_ExternalData_1[[#Headers],[3]])</f>
        <v>0</v>
      </c>
      <c r="I519" s="7">
        <f>SUMIFS(GQList,GIList,Table_ExternalData_1[[#This Row],[Item_key]],GDList,Table_ExternalData_1[[#Headers],[4]])</f>
        <v>0</v>
      </c>
      <c r="J519" s="7">
        <f>SUMIFS(GQList,GIList,Table_ExternalData_1[[#This Row],[Item_key]],GDList,Table_ExternalData_1[[#Headers],[5]])</f>
        <v>0</v>
      </c>
      <c r="K519" s="7">
        <f>SUMIFS(GQList,GIList,Table_ExternalData_1[[#This Row],[Item_key]],GDList,Table_ExternalData_1[[#Headers],[6]])</f>
        <v>0</v>
      </c>
      <c r="L519" s="7">
        <f>SUMIFS(GQList,GIList,Table_ExternalData_1[[#This Row],[Item_key]],GDList,Table_ExternalData_1[[#Headers],[7]])</f>
        <v>0</v>
      </c>
      <c r="M519" s="7">
        <f>SUMIFS(GQList,GIList,Table_ExternalData_1[[#This Row],[Item_key]],GDList,Table_ExternalData_1[[#Headers],[8]])</f>
        <v>0</v>
      </c>
      <c r="N519" s="7">
        <f>SUMIFS(GQList,GIList,Table_ExternalData_1[[#This Row],[Item_key]],GDList,Table_ExternalData_1[[#Headers],[9]])</f>
        <v>0</v>
      </c>
      <c r="O519" s="7">
        <f>SUMIFS(GQList,GIList,Table_ExternalData_1[[#This Row],[Item_key]],GDList,Table_ExternalData_1[[#Headers],[10]])</f>
        <v>0</v>
      </c>
      <c r="P519" s="7">
        <f>SUMIFS(GQList,GIList,Table_ExternalData_1[[#This Row],[Item_key]],GDList,Table_ExternalData_1[[#Headers],[11]])</f>
        <v>0</v>
      </c>
      <c r="Q519" s="7">
        <f>SUMIFS(GQList,GIList,Table_ExternalData_1[[#This Row],[Item_key]],GDList,Table_ExternalData_1[[#Headers],[12]])</f>
        <v>0</v>
      </c>
      <c r="R519" s="7">
        <f>SUMIFS(GQList,GIList,Table_ExternalData_1[[#This Row],[Item_key]],GDList,Table_ExternalData_1[[#Headers],[13]])</f>
        <v>0</v>
      </c>
      <c r="S519" s="7">
        <f>SUMIFS(GQList,GIList,Table_ExternalData_1[[#This Row],[Item_key]],GDList,Table_ExternalData_1[[#Headers],[14]])</f>
        <v>0</v>
      </c>
      <c r="T519" s="7">
        <f>SUMIFS(GQList,GIList,Table_ExternalData_1[[#This Row],[Item_key]],GDList,Table_ExternalData_1[[#Headers],[15]])</f>
        <v>0</v>
      </c>
      <c r="U519" s="7">
        <f>SUMIFS(GQList,GIList,Table_ExternalData_1[[#This Row],[Item_key]],GDList,Table_ExternalData_1[[#Headers],[16]])</f>
        <v>0</v>
      </c>
      <c r="V519" s="7">
        <f>SUMIFS(GQList,GIList,Table_ExternalData_1[[#This Row],[Item_key]],GDList,Table_ExternalData_1[[#Headers],[17]])</f>
        <v>0</v>
      </c>
      <c r="W519" s="7">
        <f>SUMIFS(GQList,GIList,Table_ExternalData_1[[#This Row],[Item_key]],GDList,Table_ExternalData_1[[#Headers],[18]])</f>
        <v>0</v>
      </c>
      <c r="X519" s="7">
        <f>SUMIFS(GQList,GIList,Table_ExternalData_1[[#This Row],[Item_key]],GDList,Table_ExternalData_1[[#Headers],[19]])</f>
        <v>0</v>
      </c>
      <c r="Y519" s="7">
        <f>SUMIFS(GQList,GIList,Table_ExternalData_1[[#This Row],[Item_key]],GDList,Table_ExternalData_1[[#Headers],[20]])</f>
        <v>0</v>
      </c>
      <c r="Z519" s="7">
        <f>SUMIFS(GQList,GIList,Table_ExternalData_1[[#This Row],[Item_key]],GDList,Table_ExternalData_1[[#Headers],[21]])</f>
        <v>0</v>
      </c>
      <c r="AA519" s="7">
        <f>SUMIFS(GQList,GIList,Table_ExternalData_1[[#This Row],[Item_key]],GDList,Table_ExternalData_1[[#Headers],[22]])</f>
        <v>0</v>
      </c>
      <c r="AB519" s="7">
        <f>SUMIFS(GQList,GIList,Table_ExternalData_1[[#This Row],[Item_key]],GDList,Table_ExternalData_1[[#Headers],[23]])</f>
        <v>0</v>
      </c>
      <c r="AC519" s="7">
        <f>SUMIFS(GQList,GIList,Table_ExternalData_1[[#This Row],[Item_key]],GDList,Table_ExternalData_1[[#Headers],[24]])</f>
        <v>0</v>
      </c>
      <c r="AD519" s="7">
        <f>SUMIFS(GQList,GIList,Table_ExternalData_1[[#This Row],[Item_key]],GDList,Table_ExternalData_1[[#Headers],[25]])</f>
        <v>1400</v>
      </c>
      <c r="AE519" s="7">
        <f>SUMIFS(GQList,GIList,Table_ExternalData_1[[#This Row],[Item_key]],GDList,Table_ExternalData_1[[#Headers],[26]])</f>
        <v>0</v>
      </c>
      <c r="AF519" s="7">
        <f>SUMIFS(GQList,GIList,Table_ExternalData_1[[#This Row],[Item_key]],GDList,Table_ExternalData_1[[#Headers],[27]])</f>
        <v>0</v>
      </c>
      <c r="AG519" s="7">
        <f>SUMIFS(GQList,GIList,Table_ExternalData_1[[#This Row],[Item_key]],GDList,Table_ExternalData_1[[#Headers],[28]])</f>
        <v>0</v>
      </c>
      <c r="AH519" s="7">
        <f>SUMIFS(GQList,GIList,Table_ExternalData_1[[#This Row],[Item_key]],GDList,Table_ExternalData_1[[#Headers],[29]])</f>
        <v>0</v>
      </c>
      <c r="AI519" s="7">
        <f>SUMIFS(GQList,GIList,Table_ExternalData_1[[#This Row],[Item_key]],GDList,Table_ExternalData_1[[#Headers],[30]])</f>
        <v>0</v>
      </c>
      <c r="AJ519" s="7">
        <f>SUMIFS(GQList,GIList,Table_ExternalData_1[[#This Row],[Item_key]],GDList,Table_ExternalData_1[[#Headers],[31]])</f>
        <v>0</v>
      </c>
      <c r="AK519" s="7">
        <f>SUM(Table_ExternalData_1[[#This Row],[1]:[31]])</f>
        <v>1400</v>
      </c>
    </row>
    <row r="520" spans="1:37" ht="24" hidden="1">
      <c r="A520" s="3" t="s">
        <v>1389</v>
      </c>
      <c r="B520" s="3" t="s">
        <v>543</v>
      </c>
      <c r="C520" s="3" t="s">
        <v>1142</v>
      </c>
      <c r="D520" s="3" t="s">
        <v>1143</v>
      </c>
      <c r="E520" s="6" t="s">
        <v>1662</v>
      </c>
      <c r="F520" s="7">
        <f>SUMIFS(GQList,GIList,Table_ExternalData_1[[#This Row],[Item_key]],GDList,Table_ExternalData_1[[#Headers],[1]])</f>
        <v>0</v>
      </c>
      <c r="G520" s="7">
        <f>SUMIFS(GQList,GIList,Table_ExternalData_1[[#This Row],[Item_key]],GDList,Table_ExternalData_1[[#Headers],[2]])</f>
        <v>0</v>
      </c>
      <c r="H520" s="7">
        <f>SUMIFS(GQList,GIList,Table_ExternalData_1[[#This Row],[Item_key]],GDList,Table_ExternalData_1[[#Headers],[3]])</f>
        <v>0</v>
      </c>
      <c r="I520" s="7">
        <f>SUMIFS(GQList,GIList,Table_ExternalData_1[[#This Row],[Item_key]],GDList,Table_ExternalData_1[[#Headers],[4]])</f>
        <v>0</v>
      </c>
      <c r="J520" s="7">
        <f>SUMIFS(GQList,GIList,Table_ExternalData_1[[#This Row],[Item_key]],GDList,Table_ExternalData_1[[#Headers],[5]])</f>
        <v>0</v>
      </c>
      <c r="K520" s="7">
        <f>SUMIFS(GQList,GIList,Table_ExternalData_1[[#This Row],[Item_key]],GDList,Table_ExternalData_1[[#Headers],[6]])</f>
        <v>0</v>
      </c>
      <c r="L520" s="7">
        <f>SUMIFS(GQList,GIList,Table_ExternalData_1[[#This Row],[Item_key]],GDList,Table_ExternalData_1[[#Headers],[7]])</f>
        <v>0</v>
      </c>
      <c r="M520" s="7">
        <f>SUMIFS(GQList,GIList,Table_ExternalData_1[[#This Row],[Item_key]],GDList,Table_ExternalData_1[[#Headers],[8]])</f>
        <v>0</v>
      </c>
      <c r="N520" s="7">
        <f>SUMIFS(GQList,GIList,Table_ExternalData_1[[#This Row],[Item_key]],GDList,Table_ExternalData_1[[#Headers],[9]])</f>
        <v>0</v>
      </c>
      <c r="O520" s="7">
        <f>SUMIFS(GQList,GIList,Table_ExternalData_1[[#This Row],[Item_key]],GDList,Table_ExternalData_1[[#Headers],[10]])</f>
        <v>0</v>
      </c>
      <c r="P520" s="7">
        <f>SUMIFS(GQList,GIList,Table_ExternalData_1[[#This Row],[Item_key]],GDList,Table_ExternalData_1[[#Headers],[11]])</f>
        <v>0</v>
      </c>
      <c r="Q520" s="7">
        <f>SUMIFS(GQList,GIList,Table_ExternalData_1[[#This Row],[Item_key]],GDList,Table_ExternalData_1[[#Headers],[12]])</f>
        <v>0</v>
      </c>
      <c r="R520" s="7">
        <f>SUMIFS(GQList,GIList,Table_ExternalData_1[[#This Row],[Item_key]],GDList,Table_ExternalData_1[[#Headers],[13]])</f>
        <v>0</v>
      </c>
      <c r="S520" s="7">
        <f>SUMIFS(GQList,GIList,Table_ExternalData_1[[#This Row],[Item_key]],GDList,Table_ExternalData_1[[#Headers],[14]])</f>
        <v>0</v>
      </c>
      <c r="T520" s="7">
        <f>SUMIFS(GQList,GIList,Table_ExternalData_1[[#This Row],[Item_key]],GDList,Table_ExternalData_1[[#Headers],[15]])</f>
        <v>0</v>
      </c>
      <c r="U520" s="7">
        <f>SUMIFS(GQList,GIList,Table_ExternalData_1[[#This Row],[Item_key]],GDList,Table_ExternalData_1[[#Headers],[16]])</f>
        <v>0</v>
      </c>
      <c r="V520" s="7">
        <f>SUMIFS(GQList,GIList,Table_ExternalData_1[[#This Row],[Item_key]],GDList,Table_ExternalData_1[[#Headers],[17]])</f>
        <v>0</v>
      </c>
      <c r="W520" s="7">
        <f>SUMIFS(GQList,GIList,Table_ExternalData_1[[#This Row],[Item_key]],GDList,Table_ExternalData_1[[#Headers],[18]])</f>
        <v>0</v>
      </c>
      <c r="X520" s="7">
        <f>SUMIFS(GQList,GIList,Table_ExternalData_1[[#This Row],[Item_key]],GDList,Table_ExternalData_1[[#Headers],[19]])</f>
        <v>0</v>
      </c>
      <c r="Y520" s="7">
        <f>SUMIFS(GQList,GIList,Table_ExternalData_1[[#This Row],[Item_key]],GDList,Table_ExternalData_1[[#Headers],[20]])</f>
        <v>0</v>
      </c>
      <c r="Z520" s="7">
        <f>SUMIFS(GQList,GIList,Table_ExternalData_1[[#This Row],[Item_key]],GDList,Table_ExternalData_1[[#Headers],[21]])</f>
        <v>0</v>
      </c>
      <c r="AA520" s="7">
        <f>SUMIFS(GQList,GIList,Table_ExternalData_1[[#This Row],[Item_key]],GDList,Table_ExternalData_1[[#Headers],[22]])</f>
        <v>0</v>
      </c>
      <c r="AB520" s="7">
        <f>SUMIFS(GQList,GIList,Table_ExternalData_1[[#This Row],[Item_key]],GDList,Table_ExternalData_1[[#Headers],[23]])</f>
        <v>0</v>
      </c>
      <c r="AC520" s="7">
        <f>SUMIFS(GQList,GIList,Table_ExternalData_1[[#This Row],[Item_key]],GDList,Table_ExternalData_1[[#Headers],[24]])</f>
        <v>0</v>
      </c>
      <c r="AD520" s="7">
        <f>SUMIFS(GQList,GIList,Table_ExternalData_1[[#This Row],[Item_key]],GDList,Table_ExternalData_1[[#Headers],[25]])</f>
        <v>0</v>
      </c>
      <c r="AE520" s="7">
        <f>SUMIFS(GQList,GIList,Table_ExternalData_1[[#This Row],[Item_key]],GDList,Table_ExternalData_1[[#Headers],[26]])</f>
        <v>425</v>
      </c>
      <c r="AF520" s="7">
        <f>SUMIFS(GQList,GIList,Table_ExternalData_1[[#This Row],[Item_key]],GDList,Table_ExternalData_1[[#Headers],[27]])</f>
        <v>0</v>
      </c>
      <c r="AG520" s="7">
        <f>SUMIFS(GQList,GIList,Table_ExternalData_1[[#This Row],[Item_key]],GDList,Table_ExternalData_1[[#Headers],[28]])</f>
        <v>0</v>
      </c>
      <c r="AH520" s="7">
        <f>SUMIFS(GQList,GIList,Table_ExternalData_1[[#This Row],[Item_key]],GDList,Table_ExternalData_1[[#Headers],[29]])</f>
        <v>0</v>
      </c>
      <c r="AI520" s="7">
        <f>SUMIFS(GQList,GIList,Table_ExternalData_1[[#This Row],[Item_key]],GDList,Table_ExternalData_1[[#Headers],[30]])</f>
        <v>0</v>
      </c>
      <c r="AJ520" s="7">
        <f>SUMIFS(GQList,GIList,Table_ExternalData_1[[#This Row],[Item_key]],GDList,Table_ExternalData_1[[#Headers],[31]])</f>
        <v>2375</v>
      </c>
      <c r="AK520" s="7">
        <f>SUM(Table_ExternalData_1[[#This Row],[1]:[31]])</f>
        <v>2800</v>
      </c>
    </row>
    <row r="521" spans="1:37" hidden="1">
      <c r="A521" s="3" t="s">
        <v>1393</v>
      </c>
      <c r="B521" s="3" t="s">
        <v>54</v>
      </c>
      <c r="C521" s="3" t="s">
        <v>1394</v>
      </c>
      <c r="D521" s="3" t="s">
        <v>1395</v>
      </c>
      <c r="E521" s="6" t="s">
        <v>1662</v>
      </c>
      <c r="F521" s="7">
        <f>SUMIFS(GQList,GIList,Table_ExternalData_1[[#This Row],[Item_key]],GDList,Table_ExternalData_1[[#Headers],[1]])</f>
        <v>0</v>
      </c>
      <c r="G521" s="7">
        <f>SUMIFS(GQList,GIList,Table_ExternalData_1[[#This Row],[Item_key]],GDList,Table_ExternalData_1[[#Headers],[2]])</f>
        <v>0</v>
      </c>
      <c r="H521" s="7">
        <f>SUMIFS(GQList,GIList,Table_ExternalData_1[[#This Row],[Item_key]],GDList,Table_ExternalData_1[[#Headers],[3]])</f>
        <v>200</v>
      </c>
      <c r="I521" s="7">
        <f>SUMIFS(GQList,GIList,Table_ExternalData_1[[#This Row],[Item_key]],GDList,Table_ExternalData_1[[#Headers],[4]])</f>
        <v>0</v>
      </c>
      <c r="J521" s="7">
        <f>SUMIFS(GQList,GIList,Table_ExternalData_1[[#This Row],[Item_key]],GDList,Table_ExternalData_1[[#Headers],[5]])</f>
        <v>0</v>
      </c>
      <c r="K521" s="7">
        <f>SUMIFS(GQList,GIList,Table_ExternalData_1[[#This Row],[Item_key]],GDList,Table_ExternalData_1[[#Headers],[6]])</f>
        <v>400</v>
      </c>
      <c r="L521" s="7">
        <f>SUMIFS(GQList,GIList,Table_ExternalData_1[[#This Row],[Item_key]],GDList,Table_ExternalData_1[[#Headers],[7]])</f>
        <v>0</v>
      </c>
      <c r="M521" s="7">
        <f>SUMIFS(GQList,GIList,Table_ExternalData_1[[#This Row],[Item_key]],GDList,Table_ExternalData_1[[#Headers],[8]])</f>
        <v>0</v>
      </c>
      <c r="N521" s="7">
        <f>SUMIFS(GQList,GIList,Table_ExternalData_1[[#This Row],[Item_key]],GDList,Table_ExternalData_1[[#Headers],[9]])</f>
        <v>0</v>
      </c>
      <c r="O521" s="7">
        <f>SUMIFS(GQList,GIList,Table_ExternalData_1[[#This Row],[Item_key]],GDList,Table_ExternalData_1[[#Headers],[10]])</f>
        <v>0</v>
      </c>
      <c r="P521" s="7">
        <f>SUMIFS(GQList,GIList,Table_ExternalData_1[[#This Row],[Item_key]],GDList,Table_ExternalData_1[[#Headers],[11]])</f>
        <v>0</v>
      </c>
      <c r="Q521" s="7">
        <f>SUMIFS(GQList,GIList,Table_ExternalData_1[[#This Row],[Item_key]],GDList,Table_ExternalData_1[[#Headers],[12]])</f>
        <v>0</v>
      </c>
      <c r="R521" s="7">
        <f>SUMIFS(GQList,GIList,Table_ExternalData_1[[#This Row],[Item_key]],GDList,Table_ExternalData_1[[#Headers],[13]])</f>
        <v>0</v>
      </c>
      <c r="S521" s="7">
        <f>SUMIFS(GQList,GIList,Table_ExternalData_1[[#This Row],[Item_key]],GDList,Table_ExternalData_1[[#Headers],[14]])</f>
        <v>0</v>
      </c>
      <c r="T521" s="7">
        <f>SUMIFS(GQList,GIList,Table_ExternalData_1[[#This Row],[Item_key]],GDList,Table_ExternalData_1[[#Headers],[15]])</f>
        <v>0</v>
      </c>
      <c r="U521" s="7">
        <f>SUMIFS(GQList,GIList,Table_ExternalData_1[[#This Row],[Item_key]],GDList,Table_ExternalData_1[[#Headers],[16]])</f>
        <v>0</v>
      </c>
      <c r="V521" s="7">
        <f>SUMIFS(GQList,GIList,Table_ExternalData_1[[#This Row],[Item_key]],GDList,Table_ExternalData_1[[#Headers],[17]])</f>
        <v>0</v>
      </c>
      <c r="W521" s="7">
        <f>SUMIFS(GQList,GIList,Table_ExternalData_1[[#This Row],[Item_key]],GDList,Table_ExternalData_1[[#Headers],[18]])</f>
        <v>0</v>
      </c>
      <c r="X521" s="7">
        <f>SUMIFS(GQList,GIList,Table_ExternalData_1[[#This Row],[Item_key]],GDList,Table_ExternalData_1[[#Headers],[19]])</f>
        <v>0</v>
      </c>
      <c r="Y521" s="7">
        <f>SUMIFS(GQList,GIList,Table_ExternalData_1[[#This Row],[Item_key]],GDList,Table_ExternalData_1[[#Headers],[20]])</f>
        <v>0</v>
      </c>
      <c r="Z521" s="7">
        <f>SUMIFS(GQList,GIList,Table_ExternalData_1[[#This Row],[Item_key]],GDList,Table_ExternalData_1[[#Headers],[21]])</f>
        <v>0</v>
      </c>
      <c r="AA521" s="7">
        <f>SUMIFS(GQList,GIList,Table_ExternalData_1[[#This Row],[Item_key]],GDList,Table_ExternalData_1[[#Headers],[22]])</f>
        <v>0</v>
      </c>
      <c r="AB521" s="7">
        <f>SUMIFS(GQList,GIList,Table_ExternalData_1[[#This Row],[Item_key]],GDList,Table_ExternalData_1[[#Headers],[23]])</f>
        <v>0</v>
      </c>
      <c r="AC521" s="7">
        <f>SUMIFS(GQList,GIList,Table_ExternalData_1[[#This Row],[Item_key]],GDList,Table_ExternalData_1[[#Headers],[24]])</f>
        <v>0</v>
      </c>
      <c r="AD521" s="7">
        <f>SUMIFS(GQList,GIList,Table_ExternalData_1[[#This Row],[Item_key]],GDList,Table_ExternalData_1[[#Headers],[25]])</f>
        <v>0</v>
      </c>
      <c r="AE521" s="7">
        <f>SUMIFS(GQList,GIList,Table_ExternalData_1[[#This Row],[Item_key]],GDList,Table_ExternalData_1[[#Headers],[26]])</f>
        <v>0</v>
      </c>
      <c r="AF521" s="7">
        <f>SUMIFS(GQList,GIList,Table_ExternalData_1[[#This Row],[Item_key]],GDList,Table_ExternalData_1[[#Headers],[27]])</f>
        <v>0</v>
      </c>
      <c r="AG521" s="7">
        <f>SUMIFS(GQList,GIList,Table_ExternalData_1[[#This Row],[Item_key]],GDList,Table_ExternalData_1[[#Headers],[28]])</f>
        <v>0</v>
      </c>
      <c r="AH521" s="7">
        <f>SUMIFS(GQList,GIList,Table_ExternalData_1[[#This Row],[Item_key]],GDList,Table_ExternalData_1[[#Headers],[29]])</f>
        <v>0</v>
      </c>
      <c r="AI521" s="7">
        <f>SUMIFS(GQList,GIList,Table_ExternalData_1[[#This Row],[Item_key]],GDList,Table_ExternalData_1[[#Headers],[30]])</f>
        <v>0</v>
      </c>
      <c r="AJ521" s="7">
        <f>SUMIFS(GQList,GIList,Table_ExternalData_1[[#This Row],[Item_key]],GDList,Table_ExternalData_1[[#Headers],[31]])</f>
        <v>0</v>
      </c>
      <c r="AK521" s="7">
        <f>SUM(Table_ExternalData_1[[#This Row],[1]:[31]])</f>
        <v>600</v>
      </c>
    </row>
    <row r="522" spans="1:37" hidden="1">
      <c r="A522" s="3" t="s">
        <v>1393</v>
      </c>
      <c r="B522" s="3" t="s">
        <v>445</v>
      </c>
      <c r="C522" s="3" t="s">
        <v>1396</v>
      </c>
      <c r="D522" s="3" t="s">
        <v>1397</v>
      </c>
      <c r="E522" s="6" t="s">
        <v>1662</v>
      </c>
      <c r="F522" s="7">
        <f>SUMIFS(GQList,GIList,Table_ExternalData_1[[#This Row],[Item_key]],GDList,Table_ExternalData_1[[#Headers],[1]])</f>
        <v>0</v>
      </c>
      <c r="G522" s="7">
        <f>SUMIFS(GQList,GIList,Table_ExternalData_1[[#This Row],[Item_key]],GDList,Table_ExternalData_1[[#Headers],[2]])</f>
        <v>0</v>
      </c>
      <c r="H522" s="7">
        <f>SUMIFS(GQList,GIList,Table_ExternalData_1[[#This Row],[Item_key]],GDList,Table_ExternalData_1[[#Headers],[3]])</f>
        <v>0</v>
      </c>
      <c r="I522" s="7">
        <f>SUMIFS(GQList,GIList,Table_ExternalData_1[[#This Row],[Item_key]],GDList,Table_ExternalData_1[[#Headers],[4]])</f>
        <v>0</v>
      </c>
      <c r="J522" s="7">
        <f>SUMIFS(GQList,GIList,Table_ExternalData_1[[#This Row],[Item_key]],GDList,Table_ExternalData_1[[#Headers],[5]])</f>
        <v>0</v>
      </c>
      <c r="K522" s="7">
        <f>SUMIFS(GQList,GIList,Table_ExternalData_1[[#This Row],[Item_key]],GDList,Table_ExternalData_1[[#Headers],[6]])</f>
        <v>0</v>
      </c>
      <c r="L522" s="7">
        <f>SUMIFS(GQList,GIList,Table_ExternalData_1[[#This Row],[Item_key]],GDList,Table_ExternalData_1[[#Headers],[7]])</f>
        <v>0</v>
      </c>
      <c r="M522" s="7">
        <f>SUMIFS(GQList,GIList,Table_ExternalData_1[[#This Row],[Item_key]],GDList,Table_ExternalData_1[[#Headers],[8]])</f>
        <v>0</v>
      </c>
      <c r="N522" s="7">
        <f>SUMIFS(GQList,GIList,Table_ExternalData_1[[#This Row],[Item_key]],GDList,Table_ExternalData_1[[#Headers],[9]])</f>
        <v>0</v>
      </c>
      <c r="O522" s="7">
        <f>SUMIFS(GQList,GIList,Table_ExternalData_1[[#This Row],[Item_key]],GDList,Table_ExternalData_1[[#Headers],[10]])</f>
        <v>0</v>
      </c>
      <c r="P522" s="7">
        <f>SUMIFS(GQList,GIList,Table_ExternalData_1[[#This Row],[Item_key]],GDList,Table_ExternalData_1[[#Headers],[11]])</f>
        <v>0</v>
      </c>
      <c r="Q522" s="7">
        <f>SUMIFS(GQList,GIList,Table_ExternalData_1[[#This Row],[Item_key]],GDList,Table_ExternalData_1[[#Headers],[12]])</f>
        <v>0</v>
      </c>
      <c r="R522" s="7">
        <f>SUMIFS(GQList,GIList,Table_ExternalData_1[[#This Row],[Item_key]],GDList,Table_ExternalData_1[[#Headers],[13]])</f>
        <v>0</v>
      </c>
      <c r="S522" s="7">
        <f>SUMIFS(GQList,GIList,Table_ExternalData_1[[#This Row],[Item_key]],GDList,Table_ExternalData_1[[#Headers],[14]])</f>
        <v>0</v>
      </c>
      <c r="T522" s="7">
        <f>SUMIFS(GQList,GIList,Table_ExternalData_1[[#This Row],[Item_key]],GDList,Table_ExternalData_1[[#Headers],[15]])</f>
        <v>0</v>
      </c>
      <c r="U522" s="7">
        <f>SUMIFS(GQList,GIList,Table_ExternalData_1[[#This Row],[Item_key]],GDList,Table_ExternalData_1[[#Headers],[16]])</f>
        <v>0</v>
      </c>
      <c r="V522" s="7">
        <f>SUMIFS(GQList,GIList,Table_ExternalData_1[[#This Row],[Item_key]],GDList,Table_ExternalData_1[[#Headers],[17]])</f>
        <v>0</v>
      </c>
      <c r="W522" s="7">
        <f>SUMIFS(GQList,GIList,Table_ExternalData_1[[#This Row],[Item_key]],GDList,Table_ExternalData_1[[#Headers],[18]])</f>
        <v>0</v>
      </c>
      <c r="X522" s="7">
        <f>SUMIFS(GQList,GIList,Table_ExternalData_1[[#This Row],[Item_key]],GDList,Table_ExternalData_1[[#Headers],[19]])</f>
        <v>230</v>
      </c>
      <c r="Y522" s="7">
        <f>SUMIFS(GQList,GIList,Table_ExternalData_1[[#This Row],[Item_key]],GDList,Table_ExternalData_1[[#Headers],[20]])</f>
        <v>0</v>
      </c>
      <c r="Z522" s="7">
        <f>SUMIFS(GQList,GIList,Table_ExternalData_1[[#This Row],[Item_key]],GDList,Table_ExternalData_1[[#Headers],[21]])</f>
        <v>0</v>
      </c>
      <c r="AA522" s="7">
        <f>SUMIFS(GQList,GIList,Table_ExternalData_1[[#This Row],[Item_key]],GDList,Table_ExternalData_1[[#Headers],[22]])</f>
        <v>0</v>
      </c>
      <c r="AB522" s="7">
        <f>SUMIFS(GQList,GIList,Table_ExternalData_1[[#This Row],[Item_key]],GDList,Table_ExternalData_1[[#Headers],[23]])</f>
        <v>0</v>
      </c>
      <c r="AC522" s="7">
        <f>SUMIFS(GQList,GIList,Table_ExternalData_1[[#This Row],[Item_key]],GDList,Table_ExternalData_1[[#Headers],[24]])</f>
        <v>0</v>
      </c>
      <c r="AD522" s="7">
        <f>SUMIFS(GQList,GIList,Table_ExternalData_1[[#This Row],[Item_key]],GDList,Table_ExternalData_1[[#Headers],[25]])</f>
        <v>380</v>
      </c>
      <c r="AE522" s="7">
        <f>SUMIFS(GQList,GIList,Table_ExternalData_1[[#This Row],[Item_key]],GDList,Table_ExternalData_1[[#Headers],[26]])</f>
        <v>0</v>
      </c>
      <c r="AF522" s="7">
        <f>SUMIFS(GQList,GIList,Table_ExternalData_1[[#This Row],[Item_key]],GDList,Table_ExternalData_1[[#Headers],[27]])</f>
        <v>0</v>
      </c>
      <c r="AG522" s="7">
        <f>SUMIFS(GQList,GIList,Table_ExternalData_1[[#This Row],[Item_key]],GDList,Table_ExternalData_1[[#Headers],[28]])</f>
        <v>0</v>
      </c>
      <c r="AH522" s="7">
        <f>SUMIFS(GQList,GIList,Table_ExternalData_1[[#This Row],[Item_key]],GDList,Table_ExternalData_1[[#Headers],[29]])</f>
        <v>0</v>
      </c>
      <c r="AI522" s="7">
        <f>SUMIFS(GQList,GIList,Table_ExternalData_1[[#This Row],[Item_key]],GDList,Table_ExternalData_1[[#Headers],[30]])</f>
        <v>0</v>
      </c>
      <c r="AJ522" s="7">
        <f>SUMIFS(GQList,GIList,Table_ExternalData_1[[#This Row],[Item_key]],GDList,Table_ExternalData_1[[#Headers],[31]])</f>
        <v>0</v>
      </c>
      <c r="AK522" s="7">
        <f>SUM(Table_ExternalData_1[[#This Row],[1]:[31]])</f>
        <v>610</v>
      </c>
    </row>
    <row r="523" spans="1:37" hidden="1">
      <c r="A523" s="3" t="s">
        <v>1393</v>
      </c>
      <c r="B523" s="3" t="s">
        <v>56</v>
      </c>
      <c r="C523" s="3" t="s">
        <v>1398</v>
      </c>
      <c r="D523" s="3" t="s">
        <v>1399</v>
      </c>
      <c r="E523" s="6" t="s">
        <v>1662</v>
      </c>
      <c r="F523" s="7">
        <f>SUMIFS(GQList,GIList,Table_ExternalData_1[[#This Row],[Item_key]],GDList,Table_ExternalData_1[[#Headers],[1]])</f>
        <v>0</v>
      </c>
      <c r="G523" s="7">
        <f>SUMIFS(GQList,GIList,Table_ExternalData_1[[#This Row],[Item_key]],GDList,Table_ExternalData_1[[#Headers],[2]])</f>
        <v>0</v>
      </c>
      <c r="H523" s="7">
        <f>SUMIFS(GQList,GIList,Table_ExternalData_1[[#This Row],[Item_key]],GDList,Table_ExternalData_1[[#Headers],[3]])</f>
        <v>50</v>
      </c>
      <c r="I523" s="7">
        <f>SUMIFS(GQList,GIList,Table_ExternalData_1[[#This Row],[Item_key]],GDList,Table_ExternalData_1[[#Headers],[4]])</f>
        <v>0</v>
      </c>
      <c r="J523" s="7">
        <f>SUMIFS(GQList,GIList,Table_ExternalData_1[[#This Row],[Item_key]],GDList,Table_ExternalData_1[[#Headers],[5]])</f>
        <v>0</v>
      </c>
      <c r="K523" s="7">
        <f>SUMIFS(GQList,GIList,Table_ExternalData_1[[#This Row],[Item_key]],GDList,Table_ExternalData_1[[#Headers],[6]])</f>
        <v>0</v>
      </c>
      <c r="L523" s="7">
        <f>SUMIFS(GQList,GIList,Table_ExternalData_1[[#This Row],[Item_key]],GDList,Table_ExternalData_1[[#Headers],[7]])</f>
        <v>0</v>
      </c>
      <c r="M523" s="7">
        <f>SUMIFS(GQList,GIList,Table_ExternalData_1[[#This Row],[Item_key]],GDList,Table_ExternalData_1[[#Headers],[8]])</f>
        <v>0</v>
      </c>
      <c r="N523" s="7">
        <f>SUMIFS(GQList,GIList,Table_ExternalData_1[[#This Row],[Item_key]],GDList,Table_ExternalData_1[[#Headers],[9]])</f>
        <v>0</v>
      </c>
      <c r="O523" s="7">
        <f>SUMIFS(GQList,GIList,Table_ExternalData_1[[#This Row],[Item_key]],GDList,Table_ExternalData_1[[#Headers],[10]])</f>
        <v>0</v>
      </c>
      <c r="P523" s="7">
        <f>SUMIFS(GQList,GIList,Table_ExternalData_1[[#This Row],[Item_key]],GDList,Table_ExternalData_1[[#Headers],[11]])</f>
        <v>200</v>
      </c>
      <c r="Q523" s="7">
        <f>SUMIFS(GQList,GIList,Table_ExternalData_1[[#This Row],[Item_key]],GDList,Table_ExternalData_1[[#Headers],[12]])</f>
        <v>0</v>
      </c>
      <c r="R523" s="7">
        <f>SUMIFS(GQList,GIList,Table_ExternalData_1[[#This Row],[Item_key]],GDList,Table_ExternalData_1[[#Headers],[13]])</f>
        <v>0</v>
      </c>
      <c r="S523" s="7">
        <f>SUMIFS(GQList,GIList,Table_ExternalData_1[[#This Row],[Item_key]],GDList,Table_ExternalData_1[[#Headers],[14]])</f>
        <v>0</v>
      </c>
      <c r="T523" s="7">
        <f>SUMIFS(GQList,GIList,Table_ExternalData_1[[#This Row],[Item_key]],GDList,Table_ExternalData_1[[#Headers],[15]])</f>
        <v>0</v>
      </c>
      <c r="U523" s="7">
        <f>SUMIFS(GQList,GIList,Table_ExternalData_1[[#This Row],[Item_key]],GDList,Table_ExternalData_1[[#Headers],[16]])</f>
        <v>0</v>
      </c>
      <c r="V523" s="7">
        <f>SUMIFS(GQList,GIList,Table_ExternalData_1[[#This Row],[Item_key]],GDList,Table_ExternalData_1[[#Headers],[17]])</f>
        <v>0</v>
      </c>
      <c r="W523" s="7">
        <f>SUMIFS(GQList,GIList,Table_ExternalData_1[[#This Row],[Item_key]],GDList,Table_ExternalData_1[[#Headers],[18]])</f>
        <v>0</v>
      </c>
      <c r="X523" s="7">
        <f>SUMIFS(GQList,GIList,Table_ExternalData_1[[#This Row],[Item_key]],GDList,Table_ExternalData_1[[#Headers],[19]])</f>
        <v>0</v>
      </c>
      <c r="Y523" s="7">
        <f>SUMIFS(GQList,GIList,Table_ExternalData_1[[#This Row],[Item_key]],GDList,Table_ExternalData_1[[#Headers],[20]])</f>
        <v>0</v>
      </c>
      <c r="Z523" s="7">
        <f>SUMIFS(GQList,GIList,Table_ExternalData_1[[#This Row],[Item_key]],GDList,Table_ExternalData_1[[#Headers],[21]])</f>
        <v>0</v>
      </c>
      <c r="AA523" s="7">
        <f>SUMIFS(GQList,GIList,Table_ExternalData_1[[#This Row],[Item_key]],GDList,Table_ExternalData_1[[#Headers],[22]])</f>
        <v>0</v>
      </c>
      <c r="AB523" s="7">
        <f>SUMIFS(GQList,GIList,Table_ExternalData_1[[#This Row],[Item_key]],GDList,Table_ExternalData_1[[#Headers],[23]])</f>
        <v>0</v>
      </c>
      <c r="AC523" s="7">
        <f>SUMIFS(GQList,GIList,Table_ExternalData_1[[#This Row],[Item_key]],GDList,Table_ExternalData_1[[#Headers],[24]])</f>
        <v>0</v>
      </c>
      <c r="AD523" s="7">
        <f>SUMIFS(GQList,GIList,Table_ExternalData_1[[#This Row],[Item_key]],GDList,Table_ExternalData_1[[#Headers],[25]])</f>
        <v>0</v>
      </c>
      <c r="AE523" s="7">
        <f>SUMIFS(GQList,GIList,Table_ExternalData_1[[#This Row],[Item_key]],GDList,Table_ExternalData_1[[#Headers],[26]])</f>
        <v>0</v>
      </c>
      <c r="AF523" s="7">
        <f>SUMIFS(GQList,GIList,Table_ExternalData_1[[#This Row],[Item_key]],GDList,Table_ExternalData_1[[#Headers],[27]])</f>
        <v>0</v>
      </c>
      <c r="AG523" s="7">
        <f>SUMIFS(GQList,GIList,Table_ExternalData_1[[#This Row],[Item_key]],GDList,Table_ExternalData_1[[#Headers],[28]])</f>
        <v>0</v>
      </c>
      <c r="AH523" s="7">
        <f>SUMIFS(GQList,GIList,Table_ExternalData_1[[#This Row],[Item_key]],GDList,Table_ExternalData_1[[#Headers],[29]])</f>
        <v>0</v>
      </c>
      <c r="AI523" s="7">
        <f>SUMIFS(GQList,GIList,Table_ExternalData_1[[#This Row],[Item_key]],GDList,Table_ExternalData_1[[#Headers],[30]])</f>
        <v>0</v>
      </c>
      <c r="AJ523" s="7">
        <f>SUMIFS(GQList,GIList,Table_ExternalData_1[[#This Row],[Item_key]],GDList,Table_ExternalData_1[[#Headers],[31]])</f>
        <v>0</v>
      </c>
      <c r="AK523" s="7">
        <f>SUM(Table_ExternalData_1[[#This Row],[1]:[31]])</f>
        <v>250</v>
      </c>
    </row>
    <row r="524" spans="1:37" hidden="1">
      <c r="A524" s="3" t="s">
        <v>1393</v>
      </c>
      <c r="B524" s="3" t="s">
        <v>516</v>
      </c>
      <c r="C524" s="3" t="s">
        <v>1400</v>
      </c>
      <c r="D524" s="3" t="s">
        <v>1401</v>
      </c>
      <c r="E524" s="6" t="s">
        <v>1662</v>
      </c>
      <c r="F524" s="7">
        <f>SUMIFS(GQList,GIList,Table_ExternalData_1[[#This Row],[Item_key]],GDList,Table_ExternalData_1[[#Headers],[1]])</f>
        <v>0</v>
      </c>
      <c r="G524" s="7">
        <f>SUMIFS(GQList,GIList,Table_ExternalData_1[[#This Row],[Item_key]],GDList,Table_ExternalData_1[[#Headers],[2]])</f>
        <v>0</v>
      </c>
      <c r="H524" s="7">
        <f>SUMIFS(GQList,GIList,Table_ExternalData_1[[#This Row],[Item_key]],GDList,Table_ExternalData_1[[#Headers],[3]])</f>
        <v>0</v>
      </c>
      <c r="I524" s="7">
        <f>SUMIFS(GQList,GIList,Table_ExternalData_1[[#This Row],[Item_key]],GDList,Table_ExternalData_1[[#Headers],[4]])</f>
        <v>0</v>
      </c>
      <c r="J524" s="7">
        <f>SUMIFS(GQList,GIList,Table_ExternalData_1[[#This Row],[Item_key]],GDList,Table_ExternalData_1[[#Headers],[5]])</f>
        <v>0</v>
      </c>
      <c r="K524" s="7">
        <f>SUMIFS(GQList,GIList,Table_ExternalData_1[[#This Row],[Item_key]],GDList,Table_ExternalData_1[[#Headers],[6]])</f>
        <v>0</v>
      </c>
      <c r="L524" s="7">
        <f>SUMIFS(GQList,GIList,Table_ExternalData_1[[#This Row],[Item_key]],GDList,Table_ExternalData_1[[#Headers],[7]])</f>
        <v>0</v>
      </c>
      <c r="M524" s="7">
        <f>SUMIFS(GQList,GIList,Table_ExternalData_1[[#This Row],[Item_key]],GDList,Table_ExternalData_1[[#Headers],[8]])</f>
        <v>0</v>
      </c>
      <c r="N524" s="7">
        <f>SUMIFS(GQList,GIList,Table_ExternalData_1[[#This Row],[Item_key]],GDList,Table_ExternalData_1[[#Headers],[9]])</f>
        <v>0</v>
      </c>
      <c r="O524" s="7">
        <f>SUMIFS(GQList,GIList,Table_ExternalData_1[[#This Row],[Item_key]],GDList,Table_ExternalData_1[[#Headers],[10]])</f>
        <v>0</v>
      </c>
      <c r="P524" s="7">
        <f>SUMIFS(GQList,GIList,Table_ExternalData_1[[#This Row],[Item_key]],GDList,Table_ExternalData_1[[#Headers],[11]])</f>
        <v>0</v>
      </c>
      <c r="Q524" s="7">
        <f>SUMIFS(GQList,GIList,Table_ExternalData_1[[#This Row],[Item_key]],GDList,Table_ExternalData_1[[#Headers],[12]])</f>
        <v>0</v>
      </c>
      <c r="R524" s="7">
        <f>SUMIFS(GQList,GIList,Table_ExternalData_1[[#This Row],[Item_key]],GDList,Table_ExternalData_1[[#Headers],[13]])</f>
        <v>0</v>
      </c>
      <c r="S524" s="7">
        <f>SUMIFS(GQList,GIList,Table_ExternalData_1[[#This Row],[Item_key]],GDList,Table_ExternalData_1[[#Headers],[14]])</f>
        <v>0</v>
      </c>
      <c r="T524" s="7">
        <f>SUMIFS(GQList,GIList,Table_ExternalData_1[[#This Row],[Item_key]],GDList,Table_ExternalData_1[[#Headers],[15]])</f>
        <v>0</v>
      </c>
      <c r="U524" s="7">
        <f>SUMIFS(GQList,GIList,Table_ExternalData_1[[#This Row],[Item_key]],GDList,Table_ExternalData_1[[#Headers],[16]])</f>
        <v>0</v>
      </c>
      <c r="V524" s="7">
        <f>SUMIFS(GQList,GIList,Table_ExternalData_1[[#This Row],[Item_key]],GDList,Table_ExternalData_1[[#Headers],[17]])</f>
        <v>0</v>
      </c>
      <c r="W524" s="7">
        <f>SUMIFS(GQList,GIList,Table_ExternalData_1[[#This Row],[Item_key]],GDList,Table_ExternalData_1[[#Headers],[18]])</f>
        <v>0</v>
      </c>
      <c r="X524" s="7">
        <f>SUMIFS(GQList,GIList,Table_ExternalData_1[[#This Row],[Item_key]],GDList,Table_ExternalData_1[[#Headers],[19]])</f>
        <v>0</v>
      </c>
      <c r="Y524" s="7">
        <f>SUMIFS(GQList,GIList,Table_ExternalData_1[[#This Row],[Item_key]],GDList,Table_ExternalData_1[[#Headers],[20]])</f>
        <v>0</v>
      </c>
      <c r="Z524" s="7">
        <f>SUMIFS(GQList,GIList,Table_ExternalData_1[[#This Row],[Item_key]],GDList,Table_ExternalData_1[[#Headers],[21]])</f>
        <v>0</v>
      </c>
      <c r="AA524" s="7">
        <f>SUMIFS(GQList,GIList,Table_ExternalData_1[[#This Row],[Item_key]],GDList,Table_ExternalData_1[[#Headers],[22]])</f>
        <v>0</v>
      </c>
      <c r="AB524" s="7">
        <f>SUMIFS(GQList,GIList,Table_ExternalData_1[[#This Row],[Item_key]],GDList,Table_ExternalData_1[[#Headers],[23]])</f>
        <v>0</v>
      </c>
      <c r="AC524" s="7">
        <f>SUMIFS(GQList,GIList,Table_ExternalData_1[[#This Row],[Item_key]],GDList,Table_ExternalData_1[[#Headers],[24]])</f>
        <v>0</v>
      </c>
      <c r="AD524" s="7">
        <f>SUMIFS(GQList,GIList,Table_ExternalData_1[[#This Row],[Item_key]],GDList,Table_ExternalData_1[[#Headers],[25]])</f>
        <v>393</v>
      </c>
      <c r="AE524" s="7">
        <f>SUMIFS(GQList,GIList,Table_ExternalData_1[[#This Row],[Item_key]],GDList,Table_ExternalData_1[[#Headers],[26]])</f>
        <v>0</v>
      </c>
      <c r="AF524" s="7">
        <f>SUMIFS(GQList,GIList,Table_ExternalData_1[[#This Row],[Item_key]],GDList,Table_ExternalData_1[[#Headers],[27]])</f>
        <v>0</v>
      </c>
      <c r="AG524" s="7">
        <f>SUMIFS(GQList,GIList,Table_ExternalData_1[[#This Row],[Item_key]],GDList,Table_ExternalData_1[[#Headers],[28]])</f>
        <v>0</v>
      </c>
      <c r="AH524" s="7">
        <f>SUMIFS(GQList,GIList,Table_ExternalData_1[[#This Row],[Item_key]],GDList,Table_ExternalData_1[[#Headers],[29]])</f>
        <v>0</v>
      </c>
      <c r="AI524" s="7">
        <f>SUMIFS(GQList,GIList,Table_ExternalData_1[[#This Row],[Item_key]],GDList,Table_ExternalData_1[[#Headers],[30]])</f>
        <v>0</v>
      </c>
      <c r="AJ524" s="7">
        <f>SUMIFS(GQList,GIList,Table_ExternalData_1[[#This Row],[Item_key]],GDList,Table_ExternalData_1[[#Headers],[31]])</f>
        <v>0</v>
      </c>
      <c r="AK524" s="7">
        <f>SUM(Table_ExternalData_1[[#This Row],[1]:[31]])</f>
        <v>393</v>
      </c>
    </row>
    <row r="525" spans="1:37" hidden="1">
      <c r="A525" s="3" t="s">
        <v>1393</v>
      </c>
      <c r="B525" s="3" t="s">
        <v>549</v>
      </c>
      <c r="C525" s="3" t="s">
        <v>1402</v>
      </c>
      <c r="D525" s="3" t="s">
        <v>1403</v>
      </c>
      <c r="E525" s="6" t="s">
        <v>1662</v>
      </c>
      <c r="F525" s="7">
        <f>SUMIFS(GQList,GIList,Table_ExternalData_1[[#This Row],[Item_key]],GDList,Table_ExternalData_1[[#Headers],[1]])</f>
        <v>0</v>
      </c>
      <c r="G525" s="7">
        <f>SUMIFS(GQList,GIList,Table_ExternalData_1[[#This Row],[Item_key]],GDList,Table_ExternalData_1[[#Headers],[2]])</f>
        <v>0</v>
      </c>
      <c r="H525" s="7">
        <f>SUMIFS(GQList,GIList,Table_ExternalData_1[[#This Row],[Item_key]],GDList,Table_ExternalData_1[[#Headers],[3]])</f>
        <v>0</v>
      </c>
      <c r="I525" s="7">
        <f>SUMIFS(GQList,GIList,Table_ExternalData_1[[#This Row],[Item_key]],GDList,Table_ExternalData_1[[#Headers],[4]])</f>
        <v>0</v>
      </c>
      <c r="J525" s="7">
        <f>SUMIFS(GQList,GIList,Table_ExternalData_1[[#This Row],[Item_key]],GDList,Table_ExternalData_1[[#Headers],[5]])</f>
        <v>0</v>
      </c>
      <c r="K525" s="7">
        <f>SUMIFS(GQList,GIList,Table_ExternalData_1[[#This Row],[Item_key]],GDList,Table_ExternalData_1[[#Headers],[6]])</f>
        <v>0</v>
      </c>
      <c r="L525" s="7">
        <f>SUMIFS(GQList,GIList,Table_ExternalData_1[[#This Row],[Item_key]],GDList,Table_ExternalData_1[[#Headers],[7]])</f>
        <v>0</v>
      </c>
      <c r="M525" s="7">
        <f>SUMIFS(GQList,GIList,Table_ExternalData_1[[#This Row],[Item_key]],GDList,Table_ExternalData_1[[#Headers],[8]])</f>
        <v>0</v>
      </c>
      <c r="N525" s="7">
        <f>SUMIFS(GQList,GIList,Table_ExternalData_1[[#This Row],[Item_key]],GDList,Table_ExternalData_1[[#Headers],[9]])</f>
        <v>0</v>
      </c>
      <c r="O525" s="7">
        <f>SUMIFS(GQList,GIList,Table_ExternalData_1[[#This Row],[Item_key]],GDList,Table_ExternalData_1[[#Headers],[10]])</f>
        <v>0</v>
      </c>
      <c r="P525" s="7">
        <f>SUMIFS(GQList,GIList,Table_ExternalData_1[[#This Row],[Item_key]],GDList,Table_ExternalData_1[[#Headers],[11]])</f>
        <v>0</v>
      </c>
      <c r="Q525" s="7">
        <f>SUMIFS(GQList,GIList,Table_ExternalData_1[[#This Row],[Item_key]],GDList,Table_ExternalData_1[[#Headers],[12]])</f>
        <v>0</v>
      </c>
      <c r="R525" s="7">
        <f>SUMIFS(GQList,GIList,Table_ExternalData_1[[#This Row],[Item_key]],GDList,Table_ExternalData_1[[#Headers],[13]])</f>
        <v>0</v>
      </c>
      <c r="S525" s="7">
        <f>SUMIFS(GQList,GIList,Table_ExternalData_1[[#This Row],[Item_key]],GDList,Table_ExternalData_1[[#Headers],[14]])</f>
        <v>0</v>
      </c>
      <c r="T525" s="7">
        <f>SUMIFS(GQList,GIList,Table_ExternalData_1[[#This Row],[Item_key]],GDList,Table_ExternalData_1[[#Headers],[15]])</f>
        <v>0</v>
      </c>
      <c r="U525" s="7">
        <f>SUMIFS(GQList,GIList,Table_ExternalData_1[[#This Row],[Item_key]],GDList,Table_ExternalData_1[[#Headers],[16]])</f>
        <v>0</v>
      </c>
      <c r="V525" s="7">
        <f>SUMIFS(GQList,GIList,Table_ExternalData_1[[#This Row],[Item_key]],GDList,Table_ExternalData_1[[#Headers],[17]])</f>
        <v>0</v>
      </c>
      <c r="W525" s="7">
        <f>SUMIFS(GQList,GIList,Table_ExternalData_1[[#This Row],[Item_key]],GDList,Table_ExternalData_1[[#Headers],[18]])</f>
        <v>0</v>
      </c>
      <c r="X525" s="7">
        <f>SUMIFS(GQList,GIList,Table_ExternalData_1[[#This Row],[Item_key]],GDList,Table_ExternalData_1[[#Headers],[19]])</f>
        <v>0</v>
      </c>
      <c r="Y525" s="7">
        <f>SUMIFS(GQList,GIList,Table_ExternalData_1[[#This Row],[Item_key]],GDList,Table_ExternalData_1[[#Headers],[20]])</f>
        <v>0</v>
      </c>
      <c r="Z525" s="7">
        <f>SUMIFS(GQList,GIList,Table_ExternalData_1[[#This Row],[Item_key]],GDList,Table_ExternalData_1[[#Headers],[21]])</f>
        <v>0</v>
      </c>
      <c r="AA525" s="7">
        <f>SUMIFS(GQList,GIList,Table_ExternalData_1[[#This Row],[Item_key]],GDList,Table_ExternalData_1[[#Headers],[22]])</f>
        <v>0</v>
      </c>
      <c r="AB525" s="7">
        <f>SUMIFS(GQList,GIList,Table_ExternalData_1[[#This Row],[Item_key]],GDList,Table_ExternalData_1[[#Headers],[23]])</f>
        <v>0</v>
      </c>
      <c r="AC525" s="7">
        <f>SUMIFS(GQList,GIList,Table_ExternalData_1[[#This Row],[Item_key]],GDList,Table_ExternalData_1[[#Headers],[24]])</f>
        <v>0</v>
      </c>
      <c r="AD525" s="7">
        <f>SUMIFS(GQList,GIList,Table_ExternalData_1[[#This Row],[Item_key]],GDList,Table_ExternalData_1[[#Headers],[25]])</f>
        <v>0</v>
      </c>
      <c r="AE525" s="7">
        <f>SUMIFS(GQList,GIList,Table_ExternalData_1[[#This Row],[Item_key]],GDList,Table_ExternalData_1[[#Headers],[26]])</f>
        <v>0</v>
      </c>
      <c r="AF525" s="7">
        <f>SUMIFS(GQList,GIList,Table_ExternalData_1[[#This Row],[Item_key]],GDList,Table_ExternalData_1[[#Headers],[27]])</f>
        <v>300</v>
      </c>
      <c r="AG525" s="7">
        <f>SUMIFS(GQList,GIList,Table_ExternalData_1[[#This Row],[Item_key]],GDList,Table_ExternalData_1[[#Headers],[28]])</f>
        <v>0</v>
      </c>
      <c r="AH525" s="7">
        <f>SUMIFS(GQList,GIList,Table_ExternalData_1[[#This Row],[Item_key]],GDList,Table_ExternalData_1[[#Headers],[29]])</f>
        <v>0</v>
      </c>
      <c r="AI525" s="7">
        <f>SUMIFS(GQList,GIList,Table_ExternalData_1[[#This Row],[Item_key]],GDList,Table_ExternalData_1[[#Headers],[30]])</f>
        <v>0</v>
      </c>
      <c r="AJ525" s="7">
        <f>SUMIFS(GQList,GIList,Table_ExternalData_1[[#This Row],[Item_key]],GDList,Table_ExternalData_1[[#Headers],[31]])</f>
        <v>0</v>
      </c>
      <c r="AK525" s="7">
        <f>SUM(Table_ExternalData_1[[#This Row],[1]:[31]])</f>
        <v>300</v>
      </c>
    </row>
    <row r="526" spans="1:37" hidden="1">
      <c r="A526" s="3" t="s">
        <v>1393</v>
      </c>
      <c r="B526" s="3" t="s">
        <v>550</v>
      </c>
      <c r="C526" s="3" t="s">
        <v>1404</v>
      </c>
      <c r="D526" s="3" t="s">
        <v>1405</v>
      </c>
      <c r="E526" s="6" t="s">
        <v>1662</v>
      </c>
      <c r="F526" s="7">
        <f>SUMIFS(GQList,GIList,Table_ExternalData_1[[#This Row],[Item_key]],GDList,Table_ExternalData_1[[#Headers],[1]])</f>
        <v>0</v>
      </c>
      <c r="G526" s="7">
        <f>SUMIFS(GQList,GIList,Table_ExternalData_1[[#This Row],[Item_key]],GDList,Table_ExternalData_1[[#Headers],[2]])</f>
        <v>0</v>
      </c>
      <c r="H526" s="7">
        <f>SUMIFS(GQList,GIList,Table_ExternalData_1[[#This Row],[Item_key]],GDList,Table_ExternalData_1[[#Headers],[3]])</f>
        <v>0</v>
      </c>
      <c r="I526" s="7">
        <f>SUMIFS(GQList,GIList,Table_ExternalData_1[[#This Row],[Item_key]],GDList,Table_ExternalData_1[[#Headers],[4]])</f>
        <v>0</v>
      </c>
      <c r="J526" s="7">
        <f>SUMIFS(GQList,GIList,Table_ExternalData_1[[#This Row],[Item_key]],GDList,Table_ExternalData_1[[#Headers],[5]])</f>
        <v>0</v>
      </c>
      <c r="K526" s="7">
        <f>SUMIFS(GQList,GIList,Table_ExternalData_1[[#This Row],[Item_key]],GDList,Table_ExternalData_1[[#Headers],[6]])</f>
        <v>0</v>
      </c>
      <c r="L526" s="7">
        <f>SUMIFS(GQList,GIList,Table_ExternalData_1[[#This Row],[Item_key]],GDList,Table_ExternalData_1[[#Headers],[7]])</f>
        <v>0</v>
      </c>
      <c r="M526" s="7">
        <f>SUMIFS(GQList,GIList,Table_ExternalData_1[[#This Row],[Item_key]],GDList,Table_ExternalData_1[[#Headers],[8]])</f>
        <v>0</v>
      </c>
      <c r="N526" s="7">
        <f>SUMIFS(GQList,GIList,Table_ExternalData_1[[#This Row],[Item_key]],GDList,Table_ExternalData_1[[#Headers],[9]])</f>
        <v>0</v>
      </c>
      <c r="O526" s="7">
        <f>SUMIFS(GQList,GIList,Table_ExternalData_1[[#This Row],[Item_key]],GDList,Table_ExternalData_1[[#Headers],[10]])</f>
        <v>0</v>
      </c>
      <c r="P526" s="7">
        <f>SUMIFS(GQList,GIList,Table_ExternalData_1[[#This Row],[Item_key]],GDList,Table_ExternalData_1[[#Headers],[11]])</f>
        <v>0</v>
      </c>
      <c r="Q526" s="7">
        <f>SUMIFS(GQList,GIList,Table_ExternalData_1[[#This Row],[Item_key]],GDList,Table_ExternalData_1[[#Headers],[12]])</f>
        <v>0</v>
      </c>
      <c r="R526" s="7">
        <f>SUMIFS(GQList,GIList,Table_ExternalData_1[[#This Row],[Item_key]],GDList,Table_ExternalData_1[[#Headers],[13]])</f>
        <v>0</v>
      </c>
      <c r="S526" s="7">
        <f>SUMIFS(GQList,GIList,Table_ExternalData_1[[#This Row],[Item_key]],GDList,Table_ExternalData_1[[#Headers],[14]])</f>
        <v>0</v>
      </c>
      <c r="T526" s="7">
        <f>SUMIFS(GQList,GIList,Table_ExternalData_1[[#This Row],[Item_key]],GDList,Table_ExternalData_1[[#Headers],[15]])</f>
        <v>0</v>
      </c>
      <c r="U526" s="7">
        <f>SUMIFS(GQList,GIList,Table_ExternalData_1[[#This Row],[Item_key]],GDList,Table_ExternalData_1[[#Headers],[16]])</f>
        <v>0</v>
      </c>
      <c r="V526" s="7">
        <f>SUMIFS(GQList,GIList,Table_ExternalData_1[[#This Row],[Item_key]],GDList,Table_ExternalData_1[[#Headers],[17]])</f>
        <v>0</v>
      </c>
      <c r="W526" s="7">
        <f>SUMIFS(GQList,GIList,Table_ExternalData_1[[#This Row],[Item_key]],GDList,Table_ExternalData_1[[#Headers],[18]])</f>
        <v>0</v>
      </c>
      <c r="X526" s="7">
        <f>SUMIFS(GQList,GIList,Table_ExternalData_1[[#This Row],[Item_key]],GDList,Table_ExternalData_1[[#Headers],[19]])</f>
        <v>0</v>
      </c>
      <c r="Y526" s="7">
        <f>SUMIFS(GQList,GIList,Table_ExternalData_1[[#This Row],[Item_key]],GDList,Table_ExternalData_1[[#Headers],[20]])</f>
        <v>0</v>
      </c>
      <c r="Z526" s="7">
        <f>SUMIFS(GQList,GIList,Table_ExternalData_1[[#This Row],[Item_key]],GDList,Table_ExternalData_1[[#Headers],[21]])</f>
        <v>0</v>
      </c>
      <c r="AA526" s="7">
        <f>SUMIFS(GQList,GIList,Table_ExternalData_1[[#This Row],[Item_key]],GDList,Table_ExternalData_1[[#Headers],[22]])</f>
        <v>0</v>
      </c>
      <c r="AB526" s="7">
        <f>SUMIFS(GQList,GIList,Table_ExternalData_1[[#This Row],[Item_key]],GDList,Table_ExternalData_1[[#Headers],[23]])</f>
        <v>0</v>
      </c>
      <c r="AC526" s="7">
        <f>SUMIFS(GQList,GIList,Table_ExternalData_1[[#This Row],[Item_key]],GDList,Table_ExternalData_1[[#Headers],[24]])</f>
        <v>0</v>
      </c>
      <c r="AD526" s="7">
        <f>SUMIFS(GQList,GIList,Table_ExternalData_1[[#This Row],[Item_key]],GDList,Table_ExternalData_1[[#Headers],[25]])</f>
        <v>0</v>
      </c>
      <c r="AE526" s="7">
        <f>SUMIFS(GQList,GIList,Table_ExternalData_1[[#This Row],[Item_key]],GDList,Table_ExternalData_1[[#Headers],[26]])</f>
        <v>0</v>
      </c>
      <c r="AF526" s="7">
        <f>SUMIFS(GQList,GIList,Table_ExternalData_1[[#This Row],[Item_key]],GDList,Table_ExternalData_1[[#Headers],[27]])</f>
        <v>500</v>
      </c>
      <c r="AG526" s="7">
        <f>SUMIFS(GQList,GIList,Table_ExternalData_1[[#This Row],[Item_key]],GDList,Table_ExternalData_1[[#Headers],[28]])</f>
        <v>0</v>
      </c>
      <c r="AH526" s="7">
        <f>SUMIFS(GQList,GIList,Table_ExternalData_1[[#This Row],[Item_key]],GDList,Table_ExternalData_1[[#Headers],[29]])</f>
        <v>0</v>
      </c>
      <c r="AI526" s="7">
        <f>SUMIFS(GQList,GIList,Table_ExternalData_1[[#This Row],[Item_key]],GDList,Table_ExternalData_1[[#Headers],[30]])</f>
        <v>0</v>
      </c>
      <c r="AJ526" s="7">
        <f>SUMIFS(GQList,GIList,Table_ExternalData_1[[#This Row],[Item_key]],GDList,Table_ExternalData_1[[#Headers],[31]])</f>
        <v>0</v>
      </c>
      <c r="AK526" s="7">
        <f>SUM(Table_ExternalData_1[[#This Row],[1]:[31]])</f>
        <v>500</v>
      </c>
    </row>
    <row r="527" spans="1:37" hidden="1">
      <c r="A527" s="3" t="s">
        <v>1393</v>
      </c>
      <c r="B527" s="3" t="s">
        <v>551</v>
      </c>
      <c r="C527" s="3" t="s">
        <v>1406</v>
      </c>
      <c r="D527" s="3" t="s">
        <v>1407</v>
      </c>
      <c r="E527" s="6" t="s">
        <v>1662</v>
      </c>
      <c r="F527" s="7">
        <f>SUMIFS(GQList,GIList,Table_ExternalData_1[[#This Row],[Item_key]],GDList,Table_ExternalData_1[[#Headers],[1]])</f>
        <v>0</v>
      </c>
      <c r="G527" s="7">
        <f>SUMIFS(GQList,GIList,Table_ExternalData_1[[#This Row],[Item_key]],GDList,Table_ExternalData_1[[#Headers],[2]])</f>
        <v>0</v>
      </c>
      <c r="H527" s="7">
        <f>SUMIFS(GQList,GIList,Table_ExternalData_1[[#This Row],[Item_key]],GDList,Table_ExternalData_1[[#Headers],[3]])</f>
        <v>0</v>
      </c>
      <c r="I527" s="7">
        <f>SUMIFS(GQList,GIList,Table_ExternalData_1[[#This Row],[Item_key]],GDList,Table_ExternalData_1[[#Headers],[4]])</f>
        <v>0</v>
      </c>
      <c r="J527" s="7">
        <f>SUMIFS(GQList,GIList,Table_ExternalData_1[[#This Row],[Item_key]],GDList,Table_ExternalData_1[[#Headers],[5]])</f>
        <v>0</v>
      </c>
      <c r="K527" s="7">
        <f>SUMIFS(GQList,GIList,Table_ExternalData_1[[#This Row],[Item_key]],GDList,Table_ExternalData_1[[#Headers],[6]])</f>
        <v>0</v>
      </c>
      <c r="L527" s="7">
        <f>SUMIFS(GQList,GIList,Table_ExternalData_1[[#This Row],[Item_key]],GDList,Table_ExternalData_1[[#Headers],[7]])</f>
        <v>0</v>
      </c>
      <c r="M527" s="7">
        <f>SUMIFS(GQList,GIList,Table_ExternalData_1[[#This Row],[Item_key]],GDList,Table_ExternalData_1[[#Headers],[8]])</f>
        <v>0</v>
      </c>
      <c r="N527" s="7">
        <f>SUMIFS(GQList,GIList,Table_ExternalData_1[[#This Row],[Item_key]],GDList,Table_ExternalData_1[[#Headers],[9]])</f>
        <v>0</v>
      </c>
      <c r="O527" s="7">
        <f>SUMIFS(GQList,GIList,Table_ExternalData_1[[#This Row],[Item_key]],GDList,Table_ExternalData_1[[#Headers],[10]])</f>
        <v>0</v>
      </c>
      <c r="P527" s="7">
        <f>SUMIFS(GQList,GIList,Table_ExternalData_1[[#This Row],[Item_key]],GDList,Table_ExternalData_1[[#Headers],[11]])</f>
        <v>0</v>
      </c>
      <c r="Q527" s="7">
        <f>SUMIFS(GQList,GIList,Table_ExternalData_1[[#This Row],[Item_key]],GDList,Table_ExternalData_1[[#Headers],[12]])</f>
        <v>0</v>
      </c>
      <c r="R527" s="7">
        <f>SUMIFS(GQList,GIList,Table_ExternalData_1[[#This Row],[Item_key]],GDList,Table_ExternalData_1[[#Headers],[13]])</f>
        <v>0</v>
      </c>
      <c r="S527" s="7">
        <f>SUMIFS(GQList,GIList,Table_ExternalData_1[[#This Row],[Item_key]],GDList,Table_ExternalData_1[[#Headers],[14]])</f>
        <v>0</v>
      </c>
      <c r="T527" s="7">
        <f>SUMIFS(GQList,GIList,Table_ExternalData_1[[#This Row],[Item_key]],GDList,Table_ExternalData_1[[#Headers],[15]])</f>
        <v>0</v>
      </c>
      <c r="U527" s="7">
        <f>SUMIFS(GQList,GIList,Table_ExternalData_1[[#This Row],[Item_key]],GDList,Table_ExternalData_1[[#Headers],[16]])</f>
        <v>0</v>
      </c>
      <c r="V527" s="7">
        <f>SUMIFS(GQList,GIList,Table_ExternalData_1[[#This Row],[Item_key]],GDList,Table_ExternalData_1[[#Headers],[17]])</f>
        <v>0</v>
      </c>
      <c r="W527" s="7">
        <f>SUMIFS(GQList,GIList,Table_ExternalData_1[[#This Row],[Item_key]],GDList,Table_ExternalData_1[[#Headers],[18]])</f>
        <v>0</v>
      </c>
      <c r="X527" s="7">
        <f>SUMIFS(GQList,GIList,Table_ExternalData_1[[#This Row],[Item_key]],GDList,Table_ExternalData_1[[#Headers],[19]])</f>
        <v>0</v>
      </c>
      <c r="Y527" s="7">
        <f>SUMIFS(GQList,GIList,Table_ExternalData_1[[#This Row],[Item_key]],GDList,Table_ExternalData_1[[#Headers],[20]])</f>
        <v>0</v>
      </c>
      <c r="Z527" s="7">
        <f>SUMIFS(GQList,GIList,Table_ExternalData_1[[#This Row],[Item_key]],GDList,Table_ExternalData_1[[#Headers],[21]])</f>
        <v>0</v>
      </c>
      <c r="AA527" s="7">
        <f>SUMIFS(GQList,GIList,Table_ExternalData_1[[#This Row],[Item_key]],GDList,Table_ExternalData_1[[#Headers],[22]])</f>
        <v>0</v>
      </c>
      <c r="AB527" s="7">
        <f>SUMIFS(GQList,GIList,Table_ExternalData_1[[#This Row],[Item_key]],GDList,Table_ExternalData_1[[#Headers],[23]])</f>
        <v>0</v>
      </c>
      <c r="AC527" s="7">
        <f>SUMIFS(GQList,GIList,Table_ExternalData_1[[#This Row],[Item_key]],GDList,Table_ExternalData_1[[#Headers],[24]])</f>
        <v>0</v>
      </c>
      <c r="AD527" s="7">
        <f>SUMIFS(GQList,GIList,Table_ExternalData_1[[#This Row],[Item_key]],GDList,Table_ExternalData_1[[#Headers],[25]])</f>
        <v>0</v>
      </c>
      <c r="AE527" s="7">
        <f>SUMIFS(GQList,GIList,Table_ExternalData_1[[#This Row],[Item_key]],GDList,Table_ExternalData_1[[#Headers],[26]])</f>
        <v>0</v>
      </c>
      <c r="AF527" s="7">
        <f>SUMIFS(GQList,GIList,Table_ExternalData_1[[#This Row],[Item_key]],GDList,Table_ExternalData_1[[#Headers],[27]])</f>
        <v>400</v>
      </c>
      <c r="AG527" s="7">
        <f>SUMIFS(GQList,GIList,Table_ExternalData_1[[#This Row],[Item_key]],GDList,Table_ExternalData_1[[#Headers],[28]])</f>
        <v>0</v>
      </c>
      <c r="AH527" s="7">
        <f>SUMIFS(GQList,GIList,Table_ExternalData_1[[#This Row],[Item_key]],GDList,Table_ExternalData_1[[#Headers],[29]])</f>
        <v>0</v>
      </c>
      <c r="AI527" s="7">
        <f>SUMIFS(GQList,GIList,Table_ExternalData_1[[#This Row],[Item_key]],GDList,Table_ExternalData_1[[#Headers],[30]])</f>
        <v>0</v>
      </c>
      <c r="AJ527" s="7">
        <f>SUMIFS(GQList,GIList,Table_ExternalData_1[[#This Row],[Item_key]],GDList,Table_ExternalData_1[[#Headers],[31]])</f>
        <v>0</v>
      </c>
      <c r="AK527" s="7">
        <f>SUM(Table_ExternalData_1[[#This Row],[1]:[31]])</f>
        <v>400</v>
      </c>
    </row>
    <row r="528" spans="1:37" hidden="1">
      <c r="A528" s="3" t="s">
        <v>1393</v>
      </c>
      <c r="B528" s="3" t="s">
        <v>552</v>
      </c>
      <c r="C528" s="3" t="s">
        <v>1408</v>
      </c>
      <c r="D528" s="3" t="s">
        <v>1409</v>
      </c>
      <c r="E528" s="6" t="s">
        <v>1662</v>
      </c>
      <c r="F528" s="7">
        <f>SUMIFS(GQList,GIList,Table_ExternalData_1[[#This Row],[Item_key]],GDList,Table_ExternalData_1[[#Headers],[1]])</f>
        <v>0</v>
      </c>
      <c r="G528" s="7">
        <f>SUMIFS(GQList,GIList,Table_ExternalData_1[[#This Row],[Item_key]],GDList,Table_ExternalData_1[[#Headers],[2]])</f>
        <v>0</v>
      </c>
      <c r="H528" s="7">
        <f>SUMIFS(GQList,GIList,Table_ExternalData_1[[#This Row],[Item_key]],GDList,Table_ExternalData_1[[#Headers],[3]])</f>
        <v>0</v>
      </c>
      <c r="I528" s="7">
        <f>SUMIFS(GQList,GIList,Table_ExternalData_1[[#This Row],[Item_key]],GDList,Table_ExternalData_1[[#Headers],[4]])</f>
        <v>0</v>
      </c>
      <c r="J528" s="7">
        <f>SUMIFS(GQList,GIList,Table_ExternalData_1[[#This Row],[Item_key]],GDList,Table_ExternalData_1[[#Headers],[5]])</f>
        <v>0</v>
      </c>
      <c r="K528" s="7">
        <f>SUMIFS(GQList,GIList,Table_ExternalData_1[[#This Row],[Item_key]],GDList,Table_ExternalData_1[[#Headers],[6]])</f>
        <v>0</v>
      </c>
      <c r="L528" s="7">
        <f>SUMIFS(GQList,GIList,Table_ExternalData_1[[#This Row],[Item_key]],GDList,Table_ExternalData_1[[#Headers],[7]])</f>
        <v>0</v>
      </c>
      <c r="M528" s="7">
        <f>SUMIFS(GQList,GIList,Table_ExternalData_1[[#This Row],[Item_key]],GDList,Table_ExternalData_1[[#Headers],[8]])</f>
        <v>0</v>
      </c>
      <c r="N528" s="7">
        <f>SUMIFS(GQList,GIList,Table_ExternalData_1[[#This Row],[Item_key]],GDList,Table_ExternalData_1[[#Headers],[9]])</f>
        <v>0</v>
      </c>
      <c r="O528" s="7">
        <f>SUMIFS(GQList,GIList,Table_ExternalData_1[[#This Row],[Item_key]],GDList,Table_ExternalData_1[[#Headers],[10]])</f>
        <v>0</v>
      </c>
      <c r="P528" s="7">
        <f>SUMIFS(GQList,GIList,Table_ExternalData_1[[#This Row],[Item_key]],GDList,Table_ExternalData_1[[#Headers],[11]])</f>
        <v>0</v>
      </c>
      <c r="Q528" s="7">
        <f>SUMIFS(GQList,GIList,Table_ExternalData_1[[#This Row],[Item_key]],GDList,Table_ExternalData_1[[#Headers],[12]])</f>
        <v>0</v>
      </c>
      <c r="R528" s="7">
        <f>SUMIFS(GQList,GIList,Table_ExternalData_1[[#This Row],[Item_key]],GDList,Table_ExternalData_1[[#Headers],[13]])</f>
        <v>0</v>
      </c>
      <c r="S528" s="7">
        <f>SUMIFS(GQList,GIList,Table_ExternalData_1[[#This Row],[Item_key]],GDList,Table_ExternalData_1[[#Headers],[14]])</f>
        <v>0</v>
      </c>
      <c r="T528" s="7">
        <f>SUMIFS(GQList,GIList,Table_ExternalData_1[[#This Row],[Item_key]],GDList,Table_ExternalData_1[[#Headers],[15]])</f>
        <v>0</v>
      </c>
      <c r="U528" s="7">
        <f>SUMIFS(GQList,GIList,Table_ExternalData_1[[#This Row],[Item_key]],GDList,Table_ExternalData_1[[#Headers],[16]])</f>
        <v>0</v>
      </c>
      <c r="V528" s="7">
        <f>SUMIFS(GQList,GIList,Table_ExternalData_1[[#This Row],[Item_key]],GDList,Table_ExternalData_1[[#Headers],[17]])</f>
        <v>0</v>
      </c>
      <c r="W528" s="7">
        <f>SUMIFS(GQList,GIList,Table_ExternalData_1[[#This Row],[Item_key]],GDList,Table_ExternalData_1[[#Headers],[18]])</f>
        <v>0</v>
      </c>
      <c r="X528" s="7">
        <f>SUMIFS(GQList,GIList,Table_ExternalData_1[[#This Row],[Item_key]],GDList,Table_ExternalData_1[[#Headers],[19]])</f>
        <v>0</v>
      </c>
      <c r="Y528" s="7">
        <f>SUMIFS(GQList,GIList,Table_ExternalData_1[[#This Row],[Item_key]],GDList,Table_ExternalData_1[[#Headers],[20]])</f>
        <v>0</v>
      </c>
      <c r="Z528" s="7">
        <f>SUMIFS(GQList,GIList,Table_ExternalData_1[[#This Row],[Item_key]],GDList,Table_ExternalData_1[[#Headers],[21]])</f>
        <v>0</v>
      </c>
      <c r="AA528" s="7">
        <f>SUMIFS(GQList,GIList,Table_ExternalData_1[[#This Row],[Item_key]],GDList,Table_ExternalData_1[[#Headers],[22]])</f>
        <v>0</v>
      </c>
      <c r="AB528" s="7">
        <f>SUMIFS(GQList,GIList,Table_ExternalData_1[[#This Row],[Item_key]],GDList,Table_ExternalData_1[[#Headers],[23]])</f>
        <v>0</v>
      </c>
      <c r="AC528" s="7">
        <f>SUMIFS(GQList,GIList,Table_ExternalData_1[[#This Row],[Item_key]],GDList,Table_ExternalData_1[[#Headers],[24]])</f>
        <v>0</v>
      </c>
      <c r="AD528" s="7">
        <f>SUMIFS(GQList,GIList,Table_ExternalData_1[[#This Row],[Item_key]],GDList,Table_ExternalData_1[[#Headers],[25]])</f>
        <v>0</v>
      </c>
      <c r="AE528" s="7">
        <f>SUMIFS(GQList,GIList,Table_ExternalData_1[[#This Row],[Item_key]],GDList,Table_ExternalData_1[[#Headers],[26]])</f>
        <v>0</v>
      </c>
      <c r="AF528" s="7">
        <f>SUMIFS(GQList,GIList,Table_ExternalData_1[[#This Row],[Item_key]],GDList,Table_ExternalData_1[[#Headers],[27]])</f>
        <v>482</v>
      </c>
      <c r="AG528" s="7">
        <f>SUMIFS(GQList,GIList,Table_ExternalData_1[[#This Row],[Item_key]],GDList,Table_ExternalData_1[[#Headers],[28]])</f>
        <v>0</v>
      </c>
      <c r="AH528" s="7">
        <f>SUMIFS(GQList,GIList,Table_ExternalData_1[[#This Row],[Item_key]],GDList,Table_ExternalData_1[[#Headers],[29]])</f>
        <v>0</v>
      </c>
      <c r="AI528" s="7">
        <f>SUMIFS(GQList,GIList,Table_ExternalData_1[[#This Row],[Item_key]],GDList,Table_ExternalData_1[[#Headers],[30]])</f>
        <v>0</v>
      </c>
      <c r="AJ528" s="7">
        <f>SUMIFS(GQList,GIList,Table_ExternalData_1[[#This Row],[Item_key]],GDList,Table_ExternalData_1[[#Headers],[31]])</f>
        <v>0</v>
      </c>
      <c r="AK528" s="7">
        <f>SUM(Table_ExternalData_1[[#This Row],[1]:[31]])</f>
        <v>482</v>
      </c>
    </row>
    <row r="529" spans="1:37" hidden="1">
      <c r="A529" s="3" t="s">
        <v>1393</v>
      </c>
      <c r="B529" s="3" t="s">
        <v>320</v>
      </c>
      <c r="C529" s="3" t="s">
        <v>1410</v>
      </c>
      <c r="D529" s="3" t="s">
        <v>1411</v>
      </c>
      <c r="E529" s="6" t="s">
        <v>1662</v>
      </c>
      <c r="F529" s="7">
        <f>SUMIFS(GQList,GIList,Table_ExternalData_1[[#This Row],[Item_key]],GDList,Table_ExternalData_1[[#Headers],[1]])</f>
        <v>0</v>
      </c>
      <c r="G529" s="7">
        <f>SUMIFS(GQList,GIList,Table_ExternalData_1[[#This Row],[Item_key]],GDList,Table_ExternalData_1[[#Headers],[2]])</f>
        <v>0</v>
      </c>
      <c r="H529" s="7">
        <f>SUMIFS(GQList,GIList,Table_ExternalData_1[[#This Row],[Item_key]],GDList,Table_ExternalData_1[[#Headers],[3]])</f>
        <v>0</v>
      </c>
      <c r="I529" s="7">
        <f>SUMIFS(GQList,GIList,Table_ExternalData_1[[#This Row],[Item_key]],GDList,Table_ExternalData_1[[#Headers],[4]])</f>
        <v>0</v>
      </c>
      <c r="J529" s="7">
        <f>SUMIFS(GQList,GIList,Table_ExternalData_1[[#This Row],[Item_key]],GDList,Table_ExternalData_1[[#Headers],[5]])</f>
        <v>0</v>
      </c>
      <c r="K529" s="7">
        <f>SUMIFS(GQList,GIList,Table_ExternalData_1[[#This Row],[Item_key]],GDList,Table_ExternalData_1[[#Headers],[6]])</f>
        <v>0</v>
      </c>
      <c r="L529" s="7">
        <f>SUMIFS(GQList,GIList,Table_ExternalData_1[[#This Row],[Item_key]],GDList,Table_ExternalData_1[[#Headers],[7]])</f>
        <v>0</v>
      </c>
      <c r="M529" s="7">
        <f>SUMIFS(GQList,GIList,Table_ExternalData_1[[#This Row],[Item_key]],GDList,Table_ExternalData_1[[#Headers],[8]])</f>
        <v>0</v>
      </c>
      <c r="N529" s="7">
        <f>SUMIFS(GQList,GIList,Table_ExternalData_1[[#This Row],[Item_key]],GDList,Table_ExternalData_1[[#Headers],[9]])</f>
        <v>0</v>
      </c>
      <c r="O529" s="7">
        <f>SUMIFS(GQList,GIList,Table_ExternalData_1[[#This Row],[Item_key]],GDList,Table_ExternalData_1[[#Headers],[10]])</f>
        <v>0</v>
      </c>
      <c r="P529" s="7">
        <f>SUMIFS(GQList,GIList,Table_ExternalData_1[[#This Row],[Item_key]],GDList,Table_ExternalData_1[[#Headers],[11]])</f>
        <v>210</v>
      </c>
      <c r="Q529" s="7">
        <f>SUMIFS(GQList,GIList,Table_ExternalData_1[[#This Row],[Item_key]],GDList,Table_ExternalData_1[[#Headers],[12]])</f>
        <v>0</v>
      </c>
      <c r="R529" s="7">
        <f>SUMIFS(GQList,GIList,Table_ExternalData_1[[#This Row],[Item_key]],GDList,Table_ExternalData_1[[#Headers],[13]])</f>
        <v>0</v>
      </c>
      <c r="S529" s="7">
        <f>SUMIFS(GQList,GIList,Table_ExternalData_1[[#This Row],[Item_key]],GDList,Table_ExternalData_1[[#Headers],[14]])</f>
        <v>0</v>
      </c>
      <c r="T529" s="7">
        <f>SUMIFS(GQList,GIList,Table_ExternalData_1[[#This Row],[Item_key]],GDList,Table_ExternalData_1[[#Headers],[15]])</f>
        <v>0</v>
      </c>
      <c r="U529" s="7">
        <f>SUMIFS(GQList,GIList,Table_ExternalData_1[[#This Row],[Item_key]],GDList,Table_ExternalData_1[[#Headers],[16]])</f>
        <v>0</v>
      </c>
      <c r="V529" s="7">
        <f>SUMIFS(GQList,GIList,Table_ExternalData_1[[#This Row],[Item_key]],GDList,Table_ExternalData_1[[#Headers],[17]])</f>
        <v>0</v>
      </c>
      <c r="W529" s="7">
        <f>SUMIFS(GQList,GIList,Table_ExternalData_1[[#This Row],[Item_key]],GDList,Table_ExternalData_1[[#Headers],[18]])</f>
        <v>0</v>
      </c>
      <c r="X529" s="7">
        <f>SUMIFS(GQList,GIList,Table_ExternalData_1[[#This Row],[Item_key]],GDList,Table_ExternalData_1[[#Headers],[19]])</f>
        <v>500</v>
      </c>
      <c r="Y529" s="7">
        <f>SUMIFS(GQList,GIList,Table_ExternalData_1[[#This Row],[Item_key]],GDList,Table_ExternalData_1[[#Headers],[20]])</f>
        <v>0</v>
      </c>
      <c r="Z529" s="7">
        <f>SUMIFS(GQList,GIList,Table_ExternalData_1[[#This Row],[Item_key]],GDList,Table_ExternalData_1[[#Headers],[21]])</f>
        <v>0</v>
      </c>
      <c r="AA529" s="7">
        <f>SUMIFS(GQList,GIList,Table_ExternalData_1[[#This Row],[Item_key]],GDList,Table_ExternalData_1[[#Headers],[22]])</f>
        <v>0</v>
      </c>
      <c r="AB529" s="7">
        <f>SUMIFS(GQList,GIList,Table_ExternalData_1[[#This Row],[Item_key]],GDList,Table_ExternalData_1[[#Headers],[23]])</f>
        <v>0</v>
      </c>
      <c r="AC529" s="7">
        <f>SUMIFS(GQList,GIList,Table_ExternalData_1[[#This Row],[Item_key]],GDList,Table_ExternalData_1[[#Headers],[24]])</f>
        <v>0</v>
      </c>
      <c r="AD529" s="7">
        <f>SUMIFS(GQList,GIList,Table_ExternalData_1[[#This Row],[Item_key]],GDList,Table_ExternalData_1[[#Headers],[25]])</f>
        <v>0</v>
      </c>
      <c r="AE529" s="7">
        <f>SUMIFS(GQList,GIList,Table_ExternalData_1[[#This Row],[Item_key]],GDList,Table_ExternalData_1[[#Headers],[26]])</f>
        <v>0</v>
      </c>
      <c r="AF529" s="7">
        <f>SUMIFS(GQList,GIList,Table_ExternalData_1[[#This Row],[Item_key]],GDList,Table_ExternalData_1[[#Headers],[27]])</f>
        <v>0</v>
      </c>
      <c r="AG529" s="7">
        <f>SUMIFS(GQList,GIList,Table_ExternalData_1[[#This Row],[Item_key]],GDList,Table_ExternalData_1[[#Headers],[28]])</f>
        <v>0</v>
      </c>
      <c r="AH529" s="7">
        <f>SUMIFS(GQList,GIList,Table_ExternalData_1[[#This Row],[Item_key]],GDList,Table_ExternalData_1[[#Headers],[29]])</f>
        <v>0</v>
      </c>
      <c r="AI529" s="7">
        <f>SUMIFS(GQList,GIList,Table_ExternalData_1[[#This Row],[Item_key]],GDList,Table_ExternalData_1[[#Headers],[30]])</f>
        <v>0</v>
      </c>
      <c r="AJ529" s="7">
        <f>SUMIFS(GQList,GIList,Table_ExternalData_1[[#This Row],[Item_key]],GDList,Table_ExternalData_1[[#Headers],[31]])</f>
        <v>0</v>
      </c>
      <c r="AK529" s="7">
        <f>SUM(Table_ExternalData_1[[#This Row],[1]:[31]])</f>
        <v>710</v>
      </c>
    </row>
    <row r="530" spans="1:37" hidden="1">
      <c r="A530" s="3" t="s">
        <v>1393</v>
      </c>
      <c r="B530" s="3" t="s">
        <v>321</v>
      </c>
      <c r="C530" s="3" t="s">
        <v>1412</v>
      </c>
      <c r="D530" s="3" t="s">
        <v>1413</v>
      </c>
      <c r="E530" s="6" t="s">
        <v>1662</v>
      </c>
      <c r="F530" s="7">
        <f>SUMIFS(GQList,GIList,Table_ExternalData_1[[#This Row],[Item_key]],GDList,Table_ExternalData_1[[#Headers],[1]])</f>
        <v>0</v>
      </c>
      <c r="G530" s="7">
        <f>SUMIFS(GQList,GIList,Table_ExternalData_1[[#This Row],[Item_key]],GDList,Table_ExternalData_1[[#Headers],[2]])</f>
        <v>0</v>
      </c>
      <c r="H530" s="7">
        <f>SUMIFS(GQList,GIList,Table_ExternalData_1[[#This Row],[Item_key]],GDList,Table_ExternalData_1[[#Headers],[3]])</f>
        <v>0</v>
      </c>
      <c r="I530" s="7">
        <f>SUMIFS(GQList,GIList,Table_ExternalData_1[[#This Row],[Item_key]],GDList,Table_ExternalData_1[[#Headers],[4]])</f>
        <v>0</v>
      </c>
      <c r="J530" s="7">
        <f>SUMIFS(GQList,GIList,Table_ExternalData_1[[#This Row],[Item_key]],GDList,Table_ExternalData_1[[#Headers],[5]])</f>
        <v>0</v>
      </c>
      <c r="K530" s="7">
        <f>SUMIFS(GQList,GIList,Table_ExternalData_1[[#This Row],[Item_key]],GDList,Table_ExternalData_1[[#Headers],[6]])</f>
        <v>0</v>
      </c>
      <c r="L530" s="7">
        <f>SUMIFS(GQList,GIList,Table_ExternalData_1[[#This Row],[Item_key]],GDList,Table_ExternalData_1[[#Headers],[7]])</f>
        <v>0</v>
      </c>
      <c r="M530" s="7">
        <f>SUMIFS(GQList,GIList,Table_ExternalData_1[[#This Row],[Item_key]],GDList,Table_ExternalData_1[[#Headers],[8]])</f>
        <v>0</v>
      </c>
      <c r="N530" s="7">
        <f>SUMIFS(GQList,GIList,Table_ExternalData_1[[#This Row],[Item_key]],GDList,Table_ExternalData_1[[#Headers],[9]])</f>
        <v>0</v>
      </c>
      <c r="O530" s="7">
        <f>SUMIFS(GQList,GIList,Table_ExternalData_1[[#This Row],[Item_key]],GDList,Table_ExternalData_1[[#Headers],[10]])</f>
        <v>0</v>
      </c>
      <c r="P530" s="7">
        <f>SUMIFS(GQList,GIList,Table_ExternalData_1[[#This Row],[Item_key]],GDList,Table_ExternalData_1[[#Headers],[11]])</f>
        <v>220</v>
      </c>
      <c r="Q530" s="7">
        <f>SUMIFS(GQList,GIList,Table_ExternalData_1[[#This Row],[Item_key]],GDList,Table_ExternalData_1[[#Headers],[12]])</f>
        <v>0</v>
      </c>
      <c r="R530" s="7">
        <f>SUMIFS(GQList,GIList,Table_ExternalData_1[[#This Row],[Item_key]],GDList,Table_ExternalData_1[[#Headers],[13]])</f>
        <v>0</v>
      </c>
      <c r="S530" s="7">
        <f>SUMIFS(GQList,GIList,Table_ExternalData_1[[#This Row],[Item_key]],GDList,Table_ExternalData_1[[#Headers],[14]])</f>
        <v>0</v>
      </c>
      <c r="T530" s="7">
        <f>SUMIFS(GQList,GIList,Table_ExternalData_1[[#This Row],[Item_key]],GDList,Table_ExternalData_1[[#Headers],[15]])</f>
        <v>0</v>
      </c>
      <c r="U530" s="7">
        <f>SUMIFS(GQList,GIList,Table_ExternalData_1[[#This Row],[Item_key]],GDList,Table_ExternalData_1[[#Headers],[16]])</f>
        <v>0</v>
      </c>
      <c r="V530" s="7">
        <f>SUMIFS(GQList,GIList,Table_ExternalData_1[[#This Row],[Item_key]],GDList,Table_ExternalData_1[[#Headers],[17]])</f>
        <v>0</v>
      </c>
      <c r="W530" s="7">
        <f>SUMIFS(GQList,GIList,Table_ExternalData_1[[#This Row],[Item_key]],GDList,Table_ExternalData_1[[#Headers],[18]])</f>
        <v>0</v>
      </c>
      <c r="X530" s="7">
        <f>SUMIFS(GQList,GIList,Table_ExternalData_1[[#This Row],[Item_key]],GDList,Table_ExternalData_1[[#Headers],[19]])</f>
        <v>500</v>
      </c>
      <c r="Y530" s="7">
        <f>SUMIFS(GQList,GIList,Table_ExternalData_1[[#This Row],[Item_key]],GDList,Table_ExternalData_1[[#Headers],[20]])</f>
        <v>0</v>
      </c>
      <c r="Z530" s="7">
        <f>SUMIFS(GQList,GIList,Table_ExternalData_1[[#This Row],[Item_key]],GDList,Table_ExternalData_1[[#Headers],[21]])</f>
        <v>0</v>
      </c>
      <c r="AA530" s="7">
        <f>SUMIFS(GQList,GIList,Table_ExternalData_1[[#This Row],[Item_key]],GDList,Table_ExternalData_1[[#Headers],[22]])</f>
        <v>0</v>
      </c>
      <c r="AB530" s="7">
        <f>SUMIFS(GQList,GIList,Table_ExternalData_1[[#This Row],[Item_key]],GDList,Table_ExternalData_1[[#Headers],[23]])</f>
        <v>0</v>
      </c>
      <c r="AC530" s="7">
        <f>SUMIFS(GQList,GIList,Table_ExternalData_1[[#This Row],[Item_key]],GDList,Table_ExternalData_1[[#Headers],[24]])</f>
        <v>0</v>
      </c>
      <c r="AD530" s="7">
        <f>SUMIFS(GQList,GIList,Table_ExternalData_1[[#This Row],[Item_key]],GDList,Table_ExternalData_1[[#Headers],[25]])</f>
        <v>0</v>
      </c>
      <c r="AE530" s="7">
        <f>SUMIFS(GQList,GIList,Table_ExternalData_1[[#This Row],[Item_key]],GDList,Table_ExternalData_1[[#Headers],[26]])</f>
        <v>0</v>
      </c>
      <c r="AF530" s="7">
        <f>SUMIFS(GQList,GIList,Table_ExternalData_1[[#This Row],[Item_key]],GDList,Table_ExternalData_1[[#Headers],[27]])</f>
        <v>0</v>
      </c>
      <c r="AG530" s="7">
        <f>SUMIFS(GQList,GIList,Table_ExternalData_1[[#This Row],[Item_key]],GDList,Table_ExternalData_1[[#Headers],[28]])</f>
        <v>0</v>
      </c>
      <c r="AH530" s="7">
        <f>SUMIFS(GQList,GIList,Table_ExternalData_1[[#This Row],[Item_key]],GDList,Table_ExternalData_1[[#Headers],[29]])</f>
        <v>0</v>
      </c>
      <c r="AI530" s="7">
        <f>SUMIFS(GQList,GIList,Table_ExternalData_1[[#This Row],[Item_key]],GDList,Table_ExternalData_1[[#Headers],[30]])</f>
        <v>0</v>
      </c>
      <c r="AJ530" s="7">
        <f>SUMIFS(GQList,GIList,Table_ExternalData_1[[#This Row],[Item_key]],GDList,Table_ExternalData_1[[#Headers],[31]])</f>
        <v>0</v>
      </c>
      <c r="AK530" s="7">
        <f>SUM(Table_ExternalData_1[[#This Row],[1]:[31]])</f>
        <v>720</v>
      </c>
    </row>
    <row r="531" spans="1:37" ht="24" hidden="1">
      <c r="A531" s="3" t="s">
        <v>1414</v>
      </c>
      <c r="B531" s="3" t="s">
        <v>270</v>
      </c>
      <c r="C531" s="3" t="s">
        <v>1415</v>
      </c>
      <c r="D531" s="3" t="s">
        <v>1177</v>
      </c>
      <c r="E531" s="6" t="s">
        <v>1662</v>
      </c>
      <c r="F531" s="7">
        <f>SUMIFS(GQList,GIList,Table_ExternalData_1[[#This Row],[Item_key]],GDList,Table_ExternalData_1[[#Headers],[1]])</f>
        <v>0</v>
      </c>
      <c r="G531" s="7">
        <f>SUMIFS(GQList,GIList,Table_ExternalData_1[[#This Row],[Item_key]],GDList,Table_ExternalData_1[[#Headers],[2]])</f>
        <v>0</v>
      </c>
      <c r="H531" s="7">
        <f>SUMIFS(GQList,GIList,Table_ExternalData_1[[#This Row],[Item_key]],GDList,Table_ExternalData_1[[#Headers],[3]])</f>
        <v>0</v>
      </c>
      <c r="I531" s="7">
        <f>SUMIFS(GQList,GIList,Table_ExternalData_1[[#This Row],[Item_key]],GDList,Table_ExternalData_1[[#Headers],[4]])</f>
        <v>0</v>
      </c>
      <c r="J531" s="7">
        <f>SUMIFS(GQList,GIList,Table_ExternalData_1[[#This Row],[Item_key]],GDList,Table_ExternalData_1[[#Headers],[5]])</f>
        <v>0</v>
      </c>
      <c r="K531" s="7">
        <f>SUMIFS(GQList,GIList,Table_ExternalData_1[[#This Row],[Item_key]],GDList,Table_ExternalData_1[[#Headers],[6]])</f>
        <v>0</v>
      </c>
      <c r="L531" s="7">
        <f>SUMIFS(GQList,GIList,Table_ExternalData_1[[#This Row],[Item_key]],GDList,Table_ExternalData_1[[#Headers],[7]])</f>
        <v>0</v>
      </c>
      <c r="M531" s="7">
        <f>SUMIFS(GQList,GIList,Table_ExternalData_1[[#This Row],[Item_key]],GDList,Table_ExternalData_1[[#Headers],[8]])</f>
        <v>0</v>
      </c>
      <c r="N531" s="7">
        <f>SUMIFS(GQList,GIList,Table_ExternalData_1[[#This Row],[Item_key]],GDList,Table_ExternalData_1[[#Headers],[9]])</f>
        <v>540</v>
      </c>
      <c r="O531" s="7">
        <f>SUMIFS(GQList,GIList,Table_ExternalData_1[[#This Row],[Item_key]],GDList,Table_ExternalData_1[[#Headers],[10]])</f>
        <v>0</v>
      </c>
      <c r="P531" s="7">
        <f>SUMIFS(GQList,GIList,Table_ExternalData_1[[#This Row],[Item_key]],GDList,Table_ExternalData_1[[#Headers],[11]])</f>
        <v>0</v>
      </c>
      <c r="Q531" s="7">
        <f>SUMIFS(GQList,GIList,Table_ExternalData_1[[#This Row],[Item_key]],GDList,Table_ExternalData_1[[#Headers],[12]])</f>
        <v>0</v>
      </c>
      <c r="R531" s="7">
        <f>SUMIFS(GQList,GIList,Table_ExternalData_1[[#This Row],[Item_key]],GDList,Table_ExternalData_1[[#Headers],[13]])</f>
        <v>0</v>
      </c>
      <c r="S531" s="7">
        <f>SUMIFS(GQList,GIList,Table_ExternalData_1[[#This Row],[Item_key]],GDList,Table_ExternalData_1[[#Headers],[14]])</f>
        <v>0</v>
      </c>
      <c r="T531" s="7">
        <f>SUMIFS(GQList,GIList,Table_ExternalData_1[[#This Row],[Item_key]],GDList,Table_ExternalData_1[[#Headers],[15]])</f>
        <v>0</v>
      </c>
      <c r="U531" s="7">
        <f>SUMIFS(GQList,GIList,Table_ExternalData_1[[#This Row],[Item_key]],GDList,Table_ExternalData_1[[#Headers],[16]])</f>
        <v>0</v>
      </c>
      <c r="V531" s="7">
        <f>SUMIFS(GQList,GIList,Table_ExternalData_1[[#This Row],[Item_key]],GDList,Table_ExternalData_1[[#Headers],[17]])</f>
        <v>900</v>
      </c>
      <c r="W531" s="7">
        <f>SUMIFS(GQList,GIList,Table_ExternalData_1[[#This Row],[Item_key]],GDList,Table_ExternalData_1[[#Headers],[18]])</f>
        <v>0</v>
      </c>
      <c r="X531" s="7">
        <f>SUMIFS(GQList,GIList,Table_ExternalData_1[[#This Row],[Item_key]],GDList,Table_ExternalData_1[[#Headers],[19]])</f>
        <v>1020</v>
      </c>
      <c r="Y531" s="7">
        <f>SUMIFS(GQList,GIList,Table_ExternalData_1[[#This Row],[Item_key]],GDList,Table_ExternalData_1[[#Headers],[20]])</f>
        <v>0</v>
      </c>
      <c r="Z531" s="7">
        <f>SUMIFS(GQList,GIList,Table_ExternalData_1[[#This Row],[Item_key]],GDList,Table_ExternalData_1[[#Headers],[21]])</f>
        <v>0</v>
      </c>
      <c r="AA531" s="7">
        <f>SUMIFS(GQList,GIList,Table_ExternalData_1[[#This Row],[Item_key]],GDList,Table_ExternalData_1[[#Headers],[22]])</f>
        <v>0</v>
      </c>
      <c r="AB531" s="7">
        <f>SUMIFS(GQList,GIList,Table_ExternalData_1[[#This Row],[Item_key]],GDList,Table_ExternalData_1[[#Headers],[23]])</f>
        <v>0</v>
      </c>
      <c r="AC531" s="7">
        <f>SUMIFS(GQList,GIList,Table_ExternalData_1[[#This Row],[Item_key]],GDList,Table_ExternalData_1[[#Headers],[24]])</f>
        <v>0</v>
      </c>
      <c r="AD531" s="7">
        <f>SUMIFS(GQList,GIList,Table_ExternalData_1[[#This Row],[Item_key]],GDList,Table_ExternalData_1[[#Headers],[25]])</f>
        <v>1020</v>
      </c>
      <c r="AE531" s="7">
        <f>SUMIFS(GQList,GIList,Table_ExternalData_1[[#This Row],[Item_key]],GDList,Table_ExternalData_1[[#Headers],[26]])</f>
        <v>1020</v>
      </c>
      <c r="AF531" s="7">
        <f>SUMIFS(GQList,GIList,Table_ExternalData_1[[#This Row],[Item_key]],GDList,Table_ExternalData_1[[#Headers],[27]])</f>
        <v>0</v>
      </c>
      <c r="AG531" s="7">
        <f>SUMIFS(GQList,GIList,Table_ExternalData_1[[#This Row],[Item_key]],GDList,Table_ExternalData_1[[#Headers],[28]])</f>
        <v>0</v>
      </c>
      <c r="AH531" s="7">
        <f>SUMIFS(GQList,GIList,Table_ExternalData_1[[#This Row],[Item_key]],GDList,Table_ExternalData_1[[#Headers],[29]])</f>
        <v>0</v>
      </c>
      <c r="AI531" s="7">
        <f>SUMIFS(GQList,GIList,Table_ExternalData_1[[#This Row],[Item_key]],GDList,Table_ExternalData_1[[#Headers],[30]])</f>
        <v>300</v>
      </c>
      <c r="AJ531" s="7">
        <f>SUMIFS(GQList,GIList,Table_ExternalData_1[[#This Row],[Item_key]],GDList,Table_ExternalData_1[[#Headers],[31]])</f>
        <v>0</v>
      </c>
      <c r="AK531" s="7">
        <f>SUM(Table_ExternalData_1[[#This Row],[1]:[31]])</f>
        <v>4800</v>
      </c>
    </row>
    <row r="532" spans="1:37" ht="24" hidden="1">
      <c r="A532" s="3" t="s">
        <v>1414</v>
      </c>
      <c r="B532" s="3" t="s">
        <v>417</v>
      </c>
      <c r="C532" s="3" t="s">
        <v>1416</v>
      </c>
      <c r="D532" s="3" t="s">
        <v>1417</v>
      </c>
      <c r="E532" s="6" t="s">
        <v>1662</v>
      </c>
      <c r="F532" s="7">
        <f>SUMIFS(GQList,GIList,Table_ExternalData_1[[#This Row],[Item_key]],GDList,Table_ExternalData_1[[#Headers],[1]])</f>
        <v>0</v>
      </c>
      <c r="G532" s="7">
        <f>SUMIFS(GQList,GIList,Table_ExternalData_1[[#This Row],[Item_key]],GDList,Table_ExternalData_1[[#Headers],[2]])</f>
        <v>0</v>
      </c>
      <c r="H532" s="7">
        <f>SUMIFS(GQList,GIList,Table_ExternalData_1[[#This Row],[Item_key]],GDList,Table_ExternalData_1[[#Headers],[3]])</f>
        <v>0</v>
      </c>
      <c r="I532" s="7">
        <f>SUMIFS(GQList,GIList,Table_ExternalData_1[[#This Row],[Item_key]],GDList,Table_ExternalData_1[[#Headers],[4]])</f>
        <v>0</v>
      </c>
      <c r="J532" s="7">
        <f>SUMIFS(GQList,GIList,Table_ExternalData_1[[#This Row],[Item_key]],GDList,Table_ExternalData_1[[#Headers],[5]])</f>
        <v>0</v>
      </c>
      <c r="K532" s="7">
        <f>SUMIFS(GQList,GIList,Table_ExternalData_1[[#This Row],[Item_key]],GDList,Table_ExternalData_1[[#Headers],[6]])</f>
        <v>0</v>
      </c>
      <c r="L532" s="7">
        <f>SUMIFS(GQList,GIList,Table_ExternalData_1[[#This Row],[Item_key]],GDList,Table_ExternalData_1[[#Headers],[7]])</f>
        <v>0</v>
      </c>
      <c r="M532" s="7">
        <f>SUMIFS(GQList,GIList,Table_ExternalData_1[[#This Row],[Item_key]],GDList,Table_ExternalData_1[[#Headers],[8]])</f>
        <v>0</v>
      </c>
      <c r="N532" s="7">
        <f>SUMIFS(GQList,GIList,Table_ExternalData_1[[#This Row],[Item_key]],GDList,Table_ExternalData_1[[#Headers],[9]])</f>
        <v>0</v>
      </c>
      <c r="O532" s="7">
        <f>SUMIFS(GQList,GIList,Table_ExternalData_1[[#This Row],[Item_key]],GDList,Table_ExternalData_1[[#Headers],[10]])</f>
        <v>0</v>
      </c>
      <c r="P532" s="7">
        <f>SUMIFS(GQList,GIList,Table_ExternalData_1[[#This Row],[Item_key]],GDList,Table_ExternalData_1[[#Headers],[11]])</f>
        <v>0</v>
      </c>
      <c r="Q532" s="7">
        <f>SUMIFS(GQList,GIList,Table_ExternalData_1[[#This Row],[Item_key]],GDList,Table_ExternalData_1[[#Headers],[12]])</f>
        <v>0</v>
      </c>
      <c r="R532" s="7">
        <f>SUMIFS(GQList,GIList,Table_ExternalData_1[[#This Row],[Item_key]],GDList,Table_ExternalData_1[[#Headers],[13]])</f>
        <v>0</v>
      </c>
      <c r="S532" s="7">
        <f>SUMIFS(GQList,GIList,Table_ExternalData_1[[#This Row],[Item_key]],GDList,Table_ExternalData_1[[#Headers],[14]])</f>
        <v>0</v>
      </c>
      <c r="T532" s="7">
        <f>SUMIFS(GQList,GIList,Table_ExternalData_1[[#This Row],[Item_key]],GDList,Table_ExternalData_1[[#Headers],[15]])</f>
        <v>0</v>
      </c>
      <c r="U532" s="7">
        <f>SUMIFS(GQList,GIList,Table_ExternalData_1[[#This Row],[Item_key]],GDList,Table_ExternalData_1[[#Headers],[16]])</f>
        <v>0</v>
      </c>
      <c r="V532" s="7">
        <f>SUMIFS(GQList,GIList,Table_ExternalData_1[[#This Row],[Item_key]],GDList,Table_ExternalData_1[[#Headers],[17]])</f>
        <v>3600</v>
      </c>
      <c r="W532" s="7">
        <f>SUMIFS(GQList,GIList,Table_ExternalData_1[[#This Row],[Item_key]],GDList,Table_ExternalData_1[[#Headers],[18]])</f>
        <v>0</v>
      </c>
      <c r="X532" s="7">
        <f>SUMIFS(GQList,GIList,Table_ExternalData_1[[#This Row],[Item_key]],GDList,Table_ExternalData_1[[#Headers],[19]])</f>
        <v>0</v>
      </c>
      <c r="Y532" s="7">
        <f>SUMIFS(GQList,GIList,Table_ExternalData_1[[#This Row],[Item_key]],GDList,Table_ExternalData_1[[#Headers],[20]])</f>
        <v>0</v>
      </c>
      <c r="Z532" s="7">
        <f>SUMIFS(GQList,GIList,Table_ExternalData_1[[#This Row],[Item_key]],GDList,Table_ExternalData_1[[#Headers],[21]])</f>
        <v>0</v>
      </c>
      <c r="AA532" s="7">
        <f>SUMIFS(GQList,GIList,Table_ExternalData_1[[#This Row],[Item_key]],GDList,Table_ExternalData_1[[#Headers],[22]])</f>
        <v>0</v>
      </c>
      <c r="AB532" s="7">
        <f>SUMIFS(GQList,GIList,Table_ExternalData_1[[#This Row],[Item_key]],GDList,Table_ExternalData_1[[#Headers],[23]])</f>
        <v>0</v>
      </c>
      <c r="AC532" s="7">
        <f>SUMIFS(GQList,GIList,Table_ExternalData_1[[#This Row],[Item_key]],GDList,Table_ExternalData_1[[#Headers],[24]])</f>
        <v>0</v>
      </c>
      <c r="AD532" s="7">
        <f>SUMIFS(GQList,GIList,Table_ExternalData_1[[#This Row],[Item_key]],GDList,Table_ExternalData_1[[#Headers],[25]])</f>
        <v>500</v>
      </c>
      <c r="AE532" s="7">
        <f>SUMIFS(GQList,GIList,Table_ExternalData_1[[#This Row],[Item_key]],GDList,Table_ExternalData_1[[#Headers],[26]])</f>
        <v>1600</v>
      </c>
      <c r="AF532" s="7">
        <f>SUMIFS(GQList,GIList,Table_ExternalData_1[[#This Row],[Item_key]],GDList,Table_ExternalData_1[[#Headers],[27]])</f>
        <v>0</v>
      </c>
      <c r="AG532" s="7">
        <f>SUMIFS(GQList,GIList,Table_ExternalData_1[[#This Row],[Item_key]],GDList,Table_ExternalData_1[[#Headers],[28]])</f>
        <v>0</v>
      </c>
      <c r="AH532" s="7">
        <f>SUMIFS(GQList,GIList,Table_ExternalData_1[[#This Row],[Item_key]],GDList,Table_ExternalData_1[[#Headers],[29]])</f>
        <v>0</v>
      </c>
      <c r="AI532" s="7">
        <f>SUMIFS(GQList,GIList,Table_ExternalData_1[[#This Row],[Item_key]],GDList,Table_ExternalData_1[[#Headers],[30]])</f>
        <v>1000</v>
      </c>
      <c r="AJ532" s="7">
        <f>SUMIFS(GQList,GIList,Table_ExternalData_1[[#This Row],[Item_key]],GDList,Table_ExternalData_1[[#Headers],[31]])</f>
        <v>800</v>
      </c>
      <c r="AK532" s="7">
        <f>SUM(Table_ExternalData_1[[#This Row],[1]:[31]])</f>
        <v>7500</v>
      </c>
    </row>
    <row r="533" spans="1:37" ht="24" hidden="1">
      <c r="A533" s="3" t="s">
        <v>1418</v>
      </c>
      <c r="B533" s="3" t="s">
        <v>201</v>
      </c>
      <c r="C533" s="3" t="s">
        <v>1419</v>
      </c>
      <c r="D533" s="3" t="s">
        <v>1420</v>
      </c>
      <c r="E533" s="6" t="s">
        <v>1662</v>
      </c>
      <c r="F533" s="7">
        <f>SUMIFS(GQList,GIList,Table_ExternalData_1[[#This Row],[Item_key]],GDList,Table_ExternalData_1[[#Headers],[1]])</f>
        <v>0</v>
      </c>
      <c r="G533" s="7">
        <f>SUMIFS(GQList,GIList,Table_ExternalData_1[[#This Row],[Item_key]],GDList,Table_ExternalData_1[[#Headers],[2]])</f>
        <v>0</v>
      </c>
      <c r="H533" s="7">
        <f>SUMIFS(GQList,GIList,Table_ExternalData_1[[#This Row],[Item_key]],GDList,Table_ExternalData_1[[#Headers],[3]])</f>
        <v>0</v>
      </c>
      <c r="I533" s="7">
        <f>SUMIFS(GQList,GIList,Table_ExternalData_1[[#This Row],[Item_key]],GDList,Table_ExternalData_1[[#Headers],[4]])</f>
        <v>0</v>
      </c>
      <c r="J533" s="7">
        <f>SUMIFS(GQList,GIList,Table_ExternalData_1[[#This Row],[Item_key]],GDList,Table_ExternalData_1[[#Headers],[5]])</f>
        <v>0</v>
      </c>
      <c r="K533" s="7">
        <f>SUMIFS(GQList,GIList,Table_ExternalData_1[[#This Row],[Item_key]],GDList,Table_ExternalData_1[[#Headers],[6]])</f>
        <v>0</v>
      </c>
      <c r="L533" s="7">
        <f>SUMIFS(GQList,GIList,Table_ExternalData_1[[#This Row],[Item_key]],GDList,Table_ExternalData_1[[#Headers],[7]])</f>
        <v>0</v>
      </c>
      <c r="M533" s="7">
        <f>SUMIFS(GQList,GIList,Table_ExternalData_1[[#This Row],[Item_key]],GDList,Table_ExternalData_1[[#Headers],[8]])</f>
        <v>0</v>
      </c>
      <c r="N533" s="7">
        <f>SUMIFS(GQList,GIList,Table_ExternalData_1[[#This Row],[Item_key]],GDList,Table_ExternalData_1[[#Headers],[9]])</f>
        <v>300</v>
      </c>
      <c r="O533" s="7">
        <f>SUMIFS(GQList,GIList,Table_ExternalData_1[[#This Row],[Item_key]],GDList,Table_ExternalData_1[[#Headers],[10]])</f>
        <v>0</v>
      </c>
      <c r="P533" s="7">
        <f>SUMIFS(GQList,GIList,Table_ExternalData_1[[#This Row],[Item_key]],GDList,Table_ExternalData_1[[#Headers],[11]])</f>
        <v>0</v>
      </c>
      <c r="Q533" s="7">
        <f>SUMIFS(GQList,GIList,Table_ExternalData_1[[#This Row],[Item_key]],GDList,Table_ExternalData_1[[#Headers],[12]])</f>
        <v>0</v>
      </c>
      <c r="R533" s="7">
        <f>SUMIFS(GQList,GIList,Table_ExternalData_1[[#This Row],[Item_key]],GDList,Table_ExternalData_1[[#Headers],[13]])</f>
        <v>0</v>
      </c>
      <c r="S533" s="7">
        <f>SUMIFS(GQList,GIList,Table_ExternalData_1[[#This Row],[Item_key]],GDList,Table_ExternalData_1[[#Headers],[14]])</f>
        <v>0</v>
      </c>
      <c r="T533" s="7">
        <f>SUMIFS(GQList,GIList,Table_ExternalData_1[[#This Row],[Item_key]],GDList,Table_ExternalData_1[[#Headers],[15]])</f>
        <v>0</v>
      </c>
      <c r="U533" s="7">
        <f>SUMIFS(GQList,GIList,Table_ExternalData_1[[#This Row],[Item_key]],GDList,Table_ExternalData_1[[#Headers],[16]])</f>
        <v>0</v>
      </c>
      <c r="V533" s="7">
        <f>SUMIFS(GQList,GIList,Table_ExternalData_1[[#This Row],[Item_key]],GDList,Table_ExternalData_1[[#Headers],[17]])</f>
        <v>0</v>
      </c>
      <c r="W533" s="7">
        <f>SUMIFS(GQList,GIList,Table_ExternalData_1[[#This Row],[Item_key]],GDList,Table_ExternalData_1[[#Headers],[18]])</f>
        <v>0</v>
      </c>
      <c r="X533" s="7">
        <f>SUMIFS(GQList,GIList,Table_ExternalData_1[[#This Row],[Item_key]],GDList,Table_ExternalData_1[[#Headers],[19]])</f>
        <v>0</v>
      </c>
      <c r="Y533" s="7">
        <f>SUMIFS(GQList,GIList,Table_ExternalData_1[[#This Row],[Item_key]],GDList,Table_ExternalData_1[[#Headers],[20]])</f>
        <v>0</v>
      </c>
      <c r="Z533" s="7">
        <f>SUMIFS(GQList,GIList,Table_ExternalData_1[[#This Row],[Item_key]],GDList,Table_ExternalData_1[[#Headers],[21]])</f>
        <v>0</v>
      </c>
      <c r="AA533" s="7">
        <f>SUMIFS(GQList,GIList,Table_ExternalData_1[[#This Row],[Item_key]],GDList,Table_ExternalData_1[[#Headers],[22]])</f>
        <v>0</v>
      </c>
      <c r="AB533" s="7">
        <f>SUMIFS(GQList,GIList,Table_ExternalData_1[[#This Row],[Item_key]],GDList,Table_ExternalData_1[[#Headers],[23]])</f>
        <v>0</v>
      </c>
      <c r="AC533" s="7">
        <f>SUMIFS(GQList,GIList,Table_ExternalData_1[[#This Row],[Item_key]],GDList,Table_ExternalData_1[[#Headers],[24]])</f>
        <v>0</v>
      </c>
      <c r="AD533" s="7">
        <f>SUMIFS(GQList,GIList,Table_ExternalData_1[[#This Row],[Item_key]],GDList,Table_ExternalData_1[[#Headers],[25]])</f>
        <v>0</v>
      </c>
      <c r="AE533" s="7">
        <f>SUMIFS(GQList,GIList,Table_ExternalData_1[[#This Row],[Item_key]],GDList,Table_ExternalData_1[[#Headers],[26]])</f>
        <v>0</v>
      </c>
      <c r="AF533" s="7">
        <f>SUMIFS(GQList,GIList,Table_ExternalData_1[[#This Row],[Item_key]],GDList,Table_ExternalData_1[[#Headers],[27]])</f>
        <v>0</v>
      </c>
      <c r="AG533" s="7">
        <f>SUMIFS(GQList,GIList,Table_ExternalData_1[[#This Row],[Item_key]],GDList,Table_ExternalData_1[[#Headers],[28]])</f>
        <v>0</v>
      </c>
      <c r="AH533" s="7">
        <f>SUMIFS(GQList,GIList,Table_ExternalData_1[[#This Row],[Item_key]],GDList,Table_ExternalData_1[[#Headers],[29]])</f>
        <v>0</v>
      </c>
      <c r="AI533" s="7">
        <f>SUMIFS(GQList,GIList,Table_ExternalData_1[[#This Row],[Item_key]],GDList,Table_ExternalData_1[[#Headers],[30]])</f>
        <v>0</v>
      </c>
      <c r="AJ533" s="7">
        <f>SUMIFS(GQList,GIList,Table_ExternalData_1[[#This Row],[Item_key]],GDList,Table_ExternalData_1[[#Headers],[31]])</f>
        <v>0</v>
      </c>
      <c r="AK533" s="7">
        <f>SUM(Table_ExternalData_1[[#This Row],[1]:[31]])</f>
        <v>300</v>
      </c>
    </row>
    <row r="534" spans="1:37" hidden="1">
      <c r="A534" s="3" t="s">
        <v>1421</v>
      </c>
      <c r="B534" s="3" t="s">
        <v>311</v>
      </c>
      <c r="C534" s="3" t="s">
        <v>1422</v>
      </c>
      <c r="D534" s="3" t="s">
        <v>1423</v>
      </c>
      <c r="E534" s="6" t="s">
        <v>1662</v>
      </c>
      <c r="F534" s="7">
        <f>SUMIFS(GQList,GIList,Table_ExternalData_1[[#This Row],[Item_key]],GDList,Table_ExternalData_1[[#Headers],[1]])</f>
        <v>0</v>
      </c>
      <c r="G534" s="7">
        <f>SUMIFS(GQList,GIList,Table_ExternalData_1[[#This Row],[Item_key]],GDList,Table_ExternalData_1[[#Headers],[2]])</f>
        <v>0</v>
      </c>
      <c r="H534" s="7">
        <f>SUMIFS(GQList,GIList,Table_ExternalData_1[[#This Row],[Item_key]],GDList,Table_ExternalData_1[[#Headers],[3]])</f>
        <v>0</v>
      </c>
      <c r="I534" s="7">
        <f>SUMIFS(GQList,GIList,Table_ExternalData_1[[#This Row],[Item_key]],GDList,Table_ExternalData_1[[#Headers],[4]])</f>
        <v>0</v>
      </c>
      <c r="J534" s="7">
        <f>SUMIFS(GQList,GIList,Table_ExternalData_1[[#This Row],[Item_key]],GDList,Table_ExternalData_1[[#Headers],[5]])</f>
        <v>0</v>
      </c>
      <c r="K534" s="7">
        <f>SUMIFS(GQList,GIList,Table_ExternalData_1[[#This Row],[Item_key]],GDList,Table_ExternalData_1[[#Headers],[6]])</f>
        <v>0</v>
      </c>
      <c r="L534" s="7">
        <f>SUMIFS(GQList,GIList,Table_ExternalData_1[[#This Row],[Item_key]],GDList,Table_ExternalData_1[[#Headers],[7]])</f>
        <v>0</v>
      </c>
      <c r="M534" s="7">
        <f>SUMIFS(GQList,GIList,Table_ExternalData_1[[#This Row],[Item_key]],GDList,Table_ExternalData_1[[#Headers],[8]])</f>
        <v>0</v>
      </c>
      <c r="N534" s="7">
        <f>SUMIFS(GQList,GIList,Table_ExternalData_1[[#This Row],[Item_key]],GDList,Table_ExternalData_1[[#Headers],[9]])</f>
        <v>0</v>
      </c>
      <c r="O534" s="7">
        <f>SUMIFS(GQList,GIList,Table_ExternalData_1[[#This Row],[Item_key]],GDList,Table_ExternalData_1[[#Headers],[10]])</f>
        <v>0</v>
      </c>
      <c r="P534" s="7">
        <f>SUMIFS(GQList,GIList,Table_ExternalData_1[[#This Row],[Item_key]],GDList,Table_ExternalData_1[[#Headers],[11]])</f>
        <v>1000</v>
      </c>
      <c r="Q534" s="7">
        <f>SUMIFS(GQList,GIList,Table_ExternalData_1[[#This Row],[Item_key]],GDList,Table_ExternalData_1[[#Headers],[12]])</f>
        <v>0</v>
      </c>
      <c r="R534" s="7">
        <f>SUMIFS(GQList,GIList,Table_ExternalData_1[[#This Row],[Item_key]],GDList,Table_ExternalData_1[[#Headers],[13]])</f>
        <v>0</v>
      </c>
      <c r="S534" s="7">
        <f>SUMIFS(GQList,GIList,Table_ExternalData_1[[#This Row],[Item_key]],GDList,Table_ExternalData_1[[#Headers],[14]])</f>
        <v>0</v>
      </c>
      <c r="T534" s="7">
        <f>SUMIFS(GQList,GIList,Table_ExternalData_1[[#This Row],[Item_key]],GDList,Table_ExternalData_1[[#Headers],[15]])</f>
        <v>0</v>
      </c>
      <c r="U534" s="7">
        <f>SUMIFS(GQList,GIList,Table_ExternalData_1[[#This Row],[Item_key]],GDList,Table_ExternalData_1[[#Headers],[16]])</f>
        <v>0</v>
      </c>
      <c r="V534" s="7">
        <f>SUMIFS(GQList,GIList,Table_ExternalData_1[[#This Row],[Item_key]],GDList,Table_ExternalData_1[[#Headers],[17]])</f>
        <v>0</v>
      </c>
      <c r="W534" s="7">
        <f>SUMIFS(GQList,GIList,Table_ExternalData_1[[#This Row],[Item_key]],GDList,Table_ExternalData_1[[#Headers],[18]])</f>
        <v>0</v>
      </c>
      <c r="X534" s="7">
        <f>SUMIFS(GQList,GIList,Table_ExternalData_1[[#This Row],[Item_key]],GDList,Table_ExternalData_1[[#Headers],[19]])</f>
        <v>0</v>
      </c>
      <c r="Y534" s="7">
        <f>SUMIFS(GQList,GIList,Table_ExternalData_1[[#This Row],[Item_key]],GDList,Table_ExternalData_1[[#Headers],[20]])</f>
        <v>0</v>
      </c>
      <c r="Z534" s="7">
        <f>SUMIFS(GQList,GIList,Table_ExternalData_1[[#This Row],[Item_key]],GDList,Table_ExternalData_1[[#Headers],[21]])</f>
        <v>260</v>
      </c>
      <c r="AA534" s="7">
        <f>SUMIFS(GQList,GIList,Table_ExternalData_1[[#This Row],[Item_key]],GDList,Table_ExternalData_1[[#Headers],[22]])</f>
        <v>0</v>
      </c>
      <c r="AB534" s="7">
        <f>SUMIFS(GQList,GIList,Table_ExternalData_1[[#This Row],[Item_key]],GDList,Table_ExternalData_1[[#Headers],[23]])</f>
        <v>0</v>
      </c>
      <c r="AC534" s="7">
        <f>SUMIFS(GQList,GIList,Table_ExternalData_1[[#This Row],[Item_key]],GDList,Table_ExternalData_1[[#Headers],[24]])</f>
        <v>0</v>
      </c>
      <c r="AD534" s="7">
        <f>SUMIFS(GQList,GIList,Table_ExternalData_1[[#This Row],[Item_key]],GDList,Table_ExternalData_1[[#Headers],[25]])</f>
        <v>1500</v>
      </c>
      <c r="AE534" s="7">
        <f>SUMIFS(GQList,GIList,Table_ExternalData_1[[#This Row],[Item_key]],GDList,Table_ExternalData_1[[#Headers],[26]])</f>
        <v>500</v>
      </c>
      <c r="AF534" s="7">
        <f>SUMIFS(GQList,GIList,Table_ExternalData_1[[#This Row],[Item_key]],GDList,Table_ExternalData_1[[#Headers],[27]])</f>
        <v>0</v>
      </c>
      <c r="AG534" s="7">
        <f>SUMIFS(GQList,GIList,Table_ExternalData_1[[#This Row],[Item_key]],GDList,Table_ExternalData_1[[#Headers],[28]])</f>
        <v>100</v>
      </c>
      <c r="AH534" s="7">
        <f>SUMIFS(GQList,GIList,Table_ExternalData_1[[#This Row],[Item_key]],GDList,Table_ExternalData_1[[#Headers],[29]])</f>
        <v>0</v>
      </c>
      <c r="AI534" s="7">
        <f>SUMIFS(GQList,GIList,Table_ExternalData_1[[#This Row],[Item_key]],GDList,Table_ExternalData_1[[#Headers],[30]])</f>
        <v>0</v>
      </c>
      <c r="AJ534" s="7">
        <f>SUMIFS(GQList,GIList,Table_ExternalData_1[[#This Row],[Item_key]],GDList,Table_ExternalData_1[[#Headers],[31]])</f>
        <v>3500</v>
      </c>
      <c r="AK534" s="7">
        <f>SUM(Table_ExternalData_1[[#This Row],[1]:[31]])</f>
        <v>6860</v>
      </c>
    </row>
    <row r="535" spans="1:37">
      <c r="A535" s="3" t="s">
        <v>1421</v>
      </c>
      <c r="B535" s="3" t="s">
        <v>312</v>
      </c>
      <c r="C535" s="3" t="s">
        <v>1424</v>
      </c>
      <c r="D535" s="3" t="s">
        <v>1425</v>
      </c>
      <c r="E535" s="6" t="s">
        <v>1662</v>
      </c>
      <c r="F535" s="7">
        <f>SUMIFS(GQList,GIList,Table_ExternalData_1[[#This Row],[Item_key]],GDList,Table_ExternalData_1[[#Headers],[1]])</f>
        <v>0</v>
      </c>
      <c r="G535" s="7">
        <f>SUMIFS(GQList,GIList,Table_ExternalData_1[[#This Row],[Item_key]],GDList,Table_ExternalData_1[[#Headers],[2]])</f>
        <v>0</v>
      </c>
      <c r="H535" s="7">
        <f>SUMIFS(GQList,GIList,Table_ExternalData_1[[#This Row],[Item_key]],GDList,Table_ExternalData_1[[#Headers],[3]])</f>
        <v>0</v>
      </c>
      <c r="I535" s="7">
        <f>SUMIFS(GQList,GIList,Table_ExternalData_1[[#This Row],[Item_key]],GDList,Table_ExternalData_1[[#Headers],[4]])</f>
        <v>0</v>
      </c>
      <c r="J535" s="7">
        <f>SUMIFS(GQList,GIList,Table_ExternalData_1[[#This Row],[Item_key]],GDList,Table_ExternalData_1[[#Headers],[5]])</f>
        <v>0</v>
      </c>
      <c r="K535" s="7">
        <f>SUMIFS(GQList,GIList,Table_ExternalData_1[[#This Row],[Item_key]],GDList,Table_ExternalData_1[[#Headers],[6]])</f>
        <v>0</v>
      </c>
      <c r="L535" s="7">
        <f>SUMIFS(GQList,GIList,Table_ExternalData_1[[#This Row],[Item_key]],GDList,Table_ExternalData_1[[#Headers],[7]])</f>
        <v>0</v>
      </c>
      <c r="M535" s="7">
        <f>SUMIFS(GQList,GIList,Table_ExternalData_1[[#This Row],[Item_key]],GDList,Table_ExternalData_1[[#Headers],[8]])</f>
        <v>0</v>
      </c>
      <c r="N535" s="7">
        <f>SUMIFS(GQList,GIList,Table_ExternalData_1[[#This Row],[Item_key]],GDList,Table_ExternalData_1[[#Headers],[9]])</f>
        <v>0</v>
      </c>
      <c r="O535" s="7">
        <f>SUMIFS(GQList,GIList,Table_ExternalData_1[[#This Row],[Item_key]],GDList,Table_ExternalData_1[[#Headers],[10]])</f>
        <v>0</v>
      </c>
      <c r="P535" s="7">
        <f>SUMIFS(GQList,GIList,Table_ExternalData_1[[#This Row],[Item_key]],GDList,Table_ExternalData_1[[#Headers],[11]])</f>
        <v>325</v>
      </c>
      <c r="Q535" s="7">
        <f>SUMIFS(GQList,GIList,Table_ExternalData_1[[#This Row],[Item_key]],GDList,Table_ExternalData_1[[#Headers],[12]])</f>
        <v>0</v>
      </c>
      <c r="R535" s="7">
        <f>SUMIFS(GQList,GIList,Table_ExternalData_1[[#This Row],[Item_key]],GDList,Table_ExternalData_1[[#Headers],[13]])</f>
        <v>0</v>
      </c>
      <c r="S535" s="7">
        <f>SUMIFS(GQList,GIList,Table_ExternalData_1[[#This Row],[Item_key]],GDList,Table_ExternalData_1[[#Headers],[14]])</f>
        <v>0</v>
      </c>
      <c r="T535" s="7">
        <f>SUMIFS(GQList,GIList,Table_ExternalData_1[[#This Row],[Item_key]],GDList,Table_ExternalData_1[[#Headers],[15]])</f>
        <v>0</v>
      </c>
      <c r="U535" s="7">
        <f>SUMIFS(GQList,GIList,Table_ExternalData_1[[#This Row],[Item_key]],GDList,Table_ExternalData_1[[#Headers],[16]])</f>
        <v>0</v>
      </c>
      <c r="V535" s="7">
        <f>SUMIFS(GQList,GIList,Table_ExternalData_1[[#This Row],[Item_key]],GDList,Table_ExternalData_1[[#Headers],[17]])</f>
        <v>0</v>
      </c>
      <c r="W535" s="7">
        <f>SUMIFS(GQList,GIList,Table_ExternalData_1[[#This Row],[Item_key]],GDList,Table_ExternalData_1[[#Headers],[18]])</f>
        <v>1000</v>
      </c>
      <c r="X535" s="7">
        <f>SUMIFS(GQList,GIList,Table_ExternalData_1[[#This Row],[Item_key]],GDList,Table_ExternalData_1[[#Headers],[19]])</f>
        <v>300</v>
      </c>
      <c r="Y535" s="7">
        <f>SUMIFS(GQList,GIList,Table_ExternalData_1[[#This Row],[Item_key]],GDList,Table_ExternalData_1[[#Headers],[20]])</f>
        <v>775</v>
      </c>
      <c r="Z535" s="7">
        <f>SUMIFS(GQList,GIList,Table_ExternalData_1[[#This Row],[Item_key]],GDList,Table_ExternalData_1[[#Headers],[21]])</f>
        <v>0</v>
      </c>
      <c r="AA535" s="7">
        <f>SUMIFS(GQList,GIList,Table_ExternalData_1[[#This Row],[Item_key]],GDList,Table_ExternalData_1[[#Headers],[22]])</f>
        <v>0</v>
      </c>
      <c r="AB535" s="7">
        <f>SUMIFS(GQList,GIList,Table_ExternalData_1[[#This Row],[Item_key]],GDList,Table_ExternalData_1[[#Headers],[23]])</f>
        <v>0</v>
      </c>
      <c r="AC535" s="7">
        <f>SUMIFS(GQList,GIList,Table_ExternalData_1[[#This Row],[Item_key]],GDList,Table_ExternalData_1[[#Headers],[24]])</f>
        <v>0</v>
      </c>
      <c r="AD535" s="7">
        <f>SUMIFS(GQList,GIList,Table_ExternalData_1[[#This Row],[Item_key]],GDList,Table_ExternalData_1[[#Headers],[25]])</f>
        <v>2050</v>
      </c>
      <c r="AE535" s="7">
        <f>SUMIFS(GQList,GIList,Table_ExternalData_1[[#This Row],[Item_key]],GDList,Table_ExternalData_1[[#Headers],[26]])</f>
        <v>1200</v>
      </c>
      <c r="AF535" s="7">
        <f>SUMIFS(GQList,GIList,Table_ExternalData_1[[#This Row],[Item_key]],GDList,Table_ExternalData_1[[#Headers],[27]])</f>
        <v>0</v>
      </c>
      <c r="AG535" s="7">
        <f>SUMIFS(GQList,GIList,Table_ExternalData_1[[#This Row],[Item_key]],GDList,Table_ExternalData_1[[#Headers],[28]])</f>
        <v>0</v>
      </c>
      <c r="AH535" s="7">
        <f>SUMIFS(GQList,GIList,Table_ExternalData_1[[#This Row],[Item_key]],GDList,Table_ExternalData_1[[#Headers],[29]])</f>
        <v>0</v>
      </c>
      <c r="AI535" s="7">
        <f>SUMIFS(GQList,GIList,Table_ExternalData_1[[#This Row],[Item_key]],GDList,Table_ExternalData_1[[#Headers],[30]])</f>
        <v>0</v>
      </c>
      <c r="AJ535" s="7">
        <f>SUMIFS(GQList,GIList,Table_ExternalData_1[[#This Row],[Item_key]],GDList,Table_ExternalData_1[[#Headers],[31]])</f>
        <v>0</v>
      </c>
      <c r="AK535" s="7">
        <f>SUM(Table_ExternalData_1[[#This Row],[1]:[31]])</f>
        <v>5650</v>
      </c>
    </row>
    <row r="536" spans="1:37" hidden="1">
      <c r="A536" s="3" t="s">
        <v>1421</v>
      </c>
      <c r="B536" s="3" t="s">
        <v>534</v>
      </c>
      <c r="C536" s="3" t="s">
        <v>1426</v>
      </c>
      <c r="D536" s="3" t="s">
        <v>1427</v>
      </c>
      <c r="E536" s="6" t="s">
        <v>1662</v>
      </c>
      <c r="F536" s="7">
        <f>SUMIFS(GQList,GIList,Table_ExternalData_1[[#This Row],[Item_key]],GDList,Table_ExternalData_1[[#Headers],[1]])</f>
        <v>0</v>
      </c>
      <c r="G536" s="7">
        <f>SUMIFS(GQList,GIList,Table_ExternalData_1[[#This Row],[Item_key]],GDList,Table_ExternalData_1[[#Headers],[2]])</f>
        <v>0</v>
      </c>
      <c r="H536" s="7">
        <f>SUMIFS(GQList,GIList,Table_ExternalData_1[[#This Row],[Item_key]],GDList,Table_ExternalData_1[[#Headers],[3]])</f>
        <v>0</v>
      </c>
      <c r="I536" s="7">
        <f>SUMIFS(GQList,GIList,Table_ExternalData_1[[#This Row],[Item_key]],GDList,Table_ExternalData_1[[#Headers],[4]])</f>
        <v>0</v>
      </c>
      <c r="J536" s="7">
        <f>SUMIFS(GQList,GIList,Table_ExternalData_1[[#This Row],[Item_key]],GDList,Table_ExternalData_1[[#Headers],[5]])</f>
        <v>0</v>
      </c>
      <c r="K536" s="7">
        <f>SUMIFS(GQList,GIList,Table_ExternalData_1[[#This Row],[Item_key]],GDList,Table_ExternalData_1[[#Headers],[6]])</f>
        <v>0</v>
      </c>
      <c r="L536" s="7">
        <f>SUMIFS(GQList,GIList,Table_ExternalData_1[[#This Row],[Item_key]],GDList,Table_ExternalData_1[[#Headers],[7]])</f>
        <v>0</v>
      </c>
      <c r="M536" s="7">
        <f>SUMIFS(GQList,GIList,Table_ExternalData_1[[#This Row],[Item_key]],GDList,Table_ExternalData_1[[#Headers],[8]])</f>
        <v>0</v>
      </c>
      <c r="N536" s="7">
        <f>SUMIFS(GQList,GIList,Table_ExternalData_1[[#This Row],[Item_key]],GDList,Table_ExternalData_1[[#Headers],[9]])</f>
        <v>0</v>
      </c>
      <c r="O536" s="7">
        <f>SUMIFS(GQList,GIList,Table_ExternalData_1[[#This Row],[Item_key]],GDList,Table_ExternalData_1[[#Headers],[10]])</f>
        <v>0</v>
      </c>
      <c r="P536" s="7">
        <f>SUMIFS(GQList,GIList,Table_ExternalData_1[[#This Row],[Item_key]],GDList,Table_ExternalData_1[[#Headers],[11]])</f>
        <v>0</v>
      </c>
      <c r="Q536" s="7">
        <f>SUMIFS(GQList,GIList,Table_ExternalData_1[[#This Row],[Item_key]],GDList,Table_ExternalData_1[[#Headers],[12]])</f>
        <v>0</v>
      </c>
      <c r="R536" s="7">
        <f>SUMIFS(GQList,GIList,Table_ExternalData_1[[#This Row],[Item_key]],GDList,Table_ExternalData_1[[#Headers],[13]])</f>
        <v>0</v>
      </c>
      <c r="S536" s="7">
        <f>SUMIFS(GQList,GIList,Table_ExternalData_1[[#This Row],[Item_key]],GDList,Table_ExternalData_1[[#Headers],[14]])</f>
        <v>0</v>
      </c>
      <c r="T536" s="7">
        <f>SUMIFS(GQList,GIList,Table_ExternalData_1[[#This Row],[Item_key]],GDList,Table_ExternalData_1[[#Headers],[15]])</f>
        <v>0</v>
      </c>
      <c r="U536" s="7">
        <f>SUMIFS(GQList,GIList,Table_ExternalData_1[[#This Row],[Item_key]],GDList,Table_ExternalData_1[[#Headers],[16]])</f>
        <v>0</v>
      </c>
      <c r="V536" s="7">
        <f>SUMIFS(GQList,GIList,Table_ExternalData_1[[#This Row],[Item_key]],GDList,Table_ExternalData_1[[#Headers],[17]])</f>
        <v>0</v>
      </c>
      <c r="W536" s="7">
        <f>SUMIFS(GQList,GIList,Table_ExternalData_1[[#This Row],[Item_key]],GDList,Table_ExternalData_1[[#Headers],[18]])</f>
        <v>0</v>
      </c>
      <c r="X536" s="7">
        <f>SUMIFS(GQList,GIList,Table_ExternalData_1[[#This Row],[Item_key]],GDList,Table_ExternalData_1[[#Headers],[19]])</f>
        <v>0</v>
      </c>
      <c r="Y536" s="7">
        <f>SUMIFS(GQList,GIList,Table_ExternalData_1[[#This Row],[Item_key]],GDList,Table_ExternalData_1[[#Headers],[20]])</f>
        <v>0</v>
      </c>
      <c r="Z536" s="7">
        <f>SUMIFS(GQList,GIList,Table_ExternalData_1[[#This Row],[Item_key]],GDList,Table_ExternalData_1[[#Headers],[21]])</f>
        <v>0</v>
      </c>
      <c r="AA536" s="7">
        <f>SUMIFS(GQList,GIList,Table_ExternalData_1[[#This Row],[Item_key]],GDList,Table_ExternalData_1[[#Headers],[22]])</f>
        <v>0</v>
      </c>
      <c r="AB536" s="7">
        <f>SUMIFS(GQList,GIList,Table_ExternalData_1[[#This Row],[Item_key]],GDList,Table_ExternalData_1[[#Headers],[23]])</f>
        <v>0</v>
      </c>
      <c r="AC536" s="7">
        <f>SUMIFS(GQList,GIList,Table_ExternalData_1[[#This Row],[Item_key]],GDList,Table_ExternalData_1[[#Headers],[24]])</f>
        <v>0</v>
      </c>
      <c r="AD536" s="7">
        <f>SUMIFS(GQList,GIList,Table_ExternalData_1[[#This Row],[Item_key]],GDList,Table_ExternalData_1[[#Headers],[25]])</f>
        <v>150</v>
      </c>
      <c r="AE536" s="7">
        <f>SUMIFS(GQList,GIList,Table_ExternalData_1[[#This Row],[Item_key]],GDList,Table_ExternalData_1[[#Headers],[26]])</f>
        <v>350</v>
      </c>
      <c r="AF536" s="7">
        <f>SUMIFS(GQList,GIList,Table_ExternalData_1[[#This Row],[Item_key]],GDList,Table_ExternalData_1[[#Headers],[27]])</f>
        <v>0</v>
      </c>
      <c r="AG536" s="7">
        <f>SUMIFS(GQList,GIList,Table_ExternalData_1[[#This Row],[Item_key]],GDList,Table_ExternalData_1[[#Headers],[28]])</f>
        <v>0</v>
      </c>
      <c r="AH536" s="7">
        <f>SUMIFS(GQList,GIList,Table_ExternalData_1[[#This Row],[Item_key]],GDList,Table_ExternalData_1[[#Headers],[29]])</f>
        <v>0</v>
      </c>
      <c r="AI536" s="7">
        <f>SUMIFS(GQList,GIList,Table_ExternalData_1[[#This Row],[Item_key]],GDList,Table_ExternalData_1[[#Headers],[30]])</f>
        <v>0</v>
      </c>
      <c r="AJ536" s="7">
        <f>SUMIFS(GQList,GIList,Table_ExternalData_1[[#This Row],[Item_key]],GDList,Table_ExternalData_1[[#Headers],[31]])</f>
        <v>0</v>
      </c>
      <c r="AK536" s="7">
        <f>SUM(Table_ExternalData_1[[#This Row],[1]:[31]])</f>
        <v>500</v>
      </c>
    </row>
    <row r="537" spans="1:37" ht="24" hidden="1">
      <c r="A537" s="3" t="s">
        <v>1421</v>
      </c>
      <c r="B537" s="3" t="s">
        <v>464</v>
      </c>
      <c r="C537" s="3" t="s">
        <v>1428</v>
      </c>
      <c r="D537" s="3" t="s">
        <v>1429</v>
      </c>
      <c r="E537" s="6" t="s">
        <v>1662</v>
      </c>
      <c r="F537" s="7">
        <f>SUMIFS(GQList,GIList,Table_ExternalData_1[[#This Row],[Item_key]],GDList,Table_ExternalData_1[[#Headers],[1]])</f>
        <v>0</v>
      </c>
      <c r="G537" s="7">
        <f>SUMIFS(GQList,GIList,Table_ExternalData_1[[#This Row],[Item_key]],GDList,Table_ExternalData_1[[#Headers],[2]])</f>
        <v>0</v>
      </c>
      <c r="H537" s="7">
        <f>SUMIFS(GQList,GIList,Table_ExternalData_1[[#This Row],[Item_key]],GDList,Table_ExternalData_1[[#Headers],[3]])</f>
        <v>0</v>
      </c>
      <c r="I537" s="7">
        <f>SUMIFS(GQList,GIList,Table_ExternalData_1[[#This Row],[Item_key]],GDList,Table_ExternalData_1[[#Headers],[4]])</f>
        <v>0</v>
      </c>
      <c r="J537" s="7">
        <f>SUMIFS(GQList,GIList,Table_ExternalData_1[[#This Row],[Item_key]],GDList,Table_ExternalData_1[[#Headers],[5]])</f>
        <v>0</v>
      </c>
      <c r="K537" s="7">
        <f>SUMIFS(GQList,GIList,Table_ExternalData_1[[#This Row],[Item_key]],GDList,Table_ExternalData_1[[#Headers],[6]])</f>
        <v>0</v>
      </c>
      <c r="L537" s="7">
        <f>SUMIFS(GQList,GIList,Table_ExternalData_1[[#This Row],[Item_key]],GDList,Table_ExternalData_1[[#Headers],[7]])</f>
        <v>0</v>
      </c>
      <c r="M537" s="7">
        <f>SUMIFS(GQList,GIList,Table_ExternalData_1[[#This Row],[Item_key]],GDList,Table_ExternalData_1[[#Headers],[8]])</f>
        <v>0</v>
      </c>
      <c r="N537" s="7">
        <f>SUMIFS(GQList,GIList,Table_ExternalData_1[[#This Row],[Item_key]],GDList,Table_ExternalData_1[[#Headers],[9]])</f>
        <v>0</v>
      </c>
      <c r="O537" s="7">
        <f>SUMIFS(GQList,GIList,Table_ExternalData_1[[#This Row],[Item_key]],GDList,Table_ExternalData_1[[#Headers],[10]])</f>
        <v>0</v>
      </c>
      <c r="P537" s="7">
        <f>SUMIFS(GQList,GIList,Table_ExternalData_1[[#This Row],[Item_key]],GDList,Table_ExternalData_1[[#Headers],[11]])</f>
        <v>0</v>
      </c>
      <c r="Q537" s="7">
        <f>SUMIFS(GQList,GIList,Table_ExternalData_1[[#This Row],[Item_key]],GDList,Table_ExternalData_1[[#Headers],[12]])</f>
        <v>0</v>
      </c>
      <c r="R537" s="7">
        <f>SUMIFS(GQList,GIList,Table_ExternalData_1[[#This Row],[Item_key]],GDList,Table_ExternalData_1[[#Headers],[13]])</f>
        <v>0</v>
      </c>
      <c r="S537" s="7">
        <f>SUMIFS(GQList,GIList,Table_ExternalData_1[[#This Row],[Item_key]],GDList,Table_ExternalData_1[[#Headers],[14]])</f>
        <v>0</v>
      </c>
      <c r="T537" s="7">
        <f>SUMIFS(GQList,GIList,Table_ExternalData_1[[#This Row],[Item_key]],GDList,Table_ExternalData_1[[#Headers],[15]])</f>
        <v>0</v>
      </c>
      <c r="U537" s="7">
        <f>SUMIFS(GQList,GIList,Table_ExternalData_1[[#This Row],[Item_key]],GDList,Table_ExternalData_1[[#Headers],[16]])</f>
        <v>0</v>
      </c>
      <c r="V537" s="7">
        <f>SUMIFS(GQList,GIList,Table_ExternalData_1[[#This Row],[Item_key]],GDList,Table_ExternalData_1[[#Headers],[17]])</f>
        <v>0</v>
      </c>
      <c r="W537" s="7">
        <f>SUMIFS(GQList,GIList,Table_ExternalData_1[[#This Row],[Item_key]],GDList,Table_ExternalData_1[[#Headers],[18]])</f>
        <v>0</v>
      </c>
      <c r="X537" s="7">
        <f>SUMIFS(GQList,GIList,Table_ExternalData_1[[#This Row],[Item_key]],GDList,Table_ExternalData_1[[#Headers],[19]])</f>
        <v>0</v>
      </c>
      <c r="Y537" s="7">
        <f>SUMIFS(GQList,GIList,Table_ExternalData_1[[#This Row],[Item_key]],GDList,Table_ExternalData_1[[#Headers],[20]])</f>
        <v>600</v>
      </c>
      <c r="Z537" s="7">
        <f>SUMIFS(GQList,GIList,Table_ExternalData_1[[#This Row],[Item_key]],GDList,Table_ExternalData_1[[#Headers],[21]])</f>
        <v>0</v>
      </c>
      <c r="AA537" s="7">
        <f>SUMIFS(GQList,GIList,Table_ExternalData_1[[#This Row],[Item_key]],GDList,Table_ExternalData_1[[#Headers],[22]])</f>
        <v>0</v>
      </c>
      <c r="AB537" s="7">
        <f>SUMIFS(GQList,GIList,Table_ExternalData_1[[#This Row],[Item_key]],GDList,Table_ExternalData_1[[#Headers],[23]])</f>
        <v>0</v>
      </c>
      <c r="AC537" s="7">
        <f>SUMIFS(GQList,GIList,Table_ExternalData_1[[#This Row],[Item_key]],GDList,Table_ExternalData_1[[#Headers],[24]])</f>
        <v>0</v>
      </c>
      <c r="AD537" s="7">
        <f>SUMIFS(GQList,GIList,Table_ExternalData_1[[#This Row],[Item_key]],GDList,Table_ExternalData_1[[#Headers],[25]])</f>
        <v>0</v>
      </c>
      <c r="AE537" s="7">
        <f>SUMIFS(GQList,GIList,Table_ExternalData_1[[#This Row],[Item_key]],GDList,Table_ExternalData_1[[#Headers],[26]])</f>
        <v>0</v>
      </c>
      <c r="AF537" s="7">
        <f>SUMIFS(GQList,GIList,Table_ExternalData_1[[#This Row],[Item_key]],GDList,Table_ExternalData_1[[#Headers],[27]])</f>
        <v>0</v>
      </c>
      <c r="AG537" s="7">
        <f>SUMIFS(GQList,GIList,Table_ExternalData_1[[#This Row],[Item_key]],GDList,Table_ExternalData_1[[#Headers],[28]])</f>
        <v>0</v>
      </c>
      <c r="AH537" s="7">
        <f>SUMIFS(GQList,GIList,Table_ExternalData_1[[#This Row],[Item_key]],GDList,Table_ExternalData_1[[#Headers],[29]])</f>
        <v>0</v>
      </c>
      <c r="AI537" s="7">
        <f>SUMIFS(GQList,GIList,Table_ExternalData_1[[#This Row],[Item_key]],GDList,Table_ExternalData_1[[#Headers],[30]])</f>
        <v>0</v>
      </c>
      <c r="AJ537" s="7">
        <f>SUMIFS(GQList,GIList,Table_ExternalData_1[[#This Row],[Item_key]],GDList,Table_ExternalData_1[[#Headers],[31]])</f>
        <v>0</v>
      </c>
      <c r="AK537" s="7">
        <f>SUM(Table_ExternalData_1[[#This Row],[1]:[31]])</f>
        <v>600</v>
      </c>
    </row>
    <row r="538" spans="1:37" ht="24" hidden="1">
      <c r="A538" s="3" t="s">
        <v>1421</v>
      </c>
      <c r="B538" s="3" t="s">
        <v>465</v>
      </c>
      <c r="C538" s="3" t="s">
        <v>1430</v>
      </c>
      <c r="D538" s="3" t="s">
        <v>1431</v>
      </c>
      <c r="E538" s="6" t="s">
        <v>1662</v>
      </c>
      <c r="F538" s="7">
        <f>SUMIFS(GQList,GIList,Table_ExternalData_1[[#This Row],[Item_key]],GDList,Table_ExternalData_1[[#Headers],[1]])</f>
        <v>0</v>
      </c>
      <c r="G538" s="7">
        <f>SUMIFS(GQList,GIList,Table_ExternalData_1[[#This Row],[Item_key]],GDList,Table_ExternalData_1[[#Headers],[2]])</f>
        <v>0</v>
      </c>
      <c r="H538" s="7">
        <f>SUMIFS(GQList,GIList,Table_ExternalData_1[[#This Row],[Item_key]],GDList,Table_ExternalData_1[[#Headers],[3]])</f>
        <v>0</v>
      </c>
      <c r="I538" s="7">
        <f>SUMIFS(GQList,GIList,Table_ExternalData_1[[#This Row],[Item_key]],GDList,Table_ExternalData_1[[#Headers],[4]])</f>
        <v>0</v>
      </c>
      <c r="J538" s="7">
        <f>SUMIFS(GQList,GIList,Table_ExternalData_1[[#This Row],[Item_key]],GDList,Table_ExternalData_1[[#Headers],[5]])</f>
        <v>0</v>
      </c>
      <c r="K538" s="7">
        <f>SUMIFS(GQList,GIList,Table_ExternalData_1[[#This Row],[Item_key]],GDList,Table_ExternalData_1[[#Headers],[6]])</f>
        <v>0</v>
      </c>
      <c r="L538" s="7">
        <f>SUMIFS(GQList,GIList,Table_ExternalData_1[[#This Row],[Item_key]],GDList,Table_ExternalData_1[[#Headers],[7]])</f>
        <v>0</v>
      </c>
      <c r="M538" s="7">
        <f>SUMIFS(GQList,GIList,Table_ExternalData_1[[#This Row],[Item_key]],GDList,Table_ExternalData_1[[#Headers],[8]])</f>
        <v>0</v>
      </c>
      <c r="N538" s="7">
        <f>SUMIFS(GQList,GIList,Table_ExternalData_1[[#This Row],[Item_key]],GDList,Table_ExternalData_1[[#Headers],[9]])</f>
        <v>0</v>
      </c>
      <c r="O538" s="7">
        <f>SUMIFS(GQList,GIList,Table_ExternalData_1[[#This Row],[Item_key]],GDList,Table_ExternalData_1[[#Headers],[10]])</f>
        <v>0</v>
      </c>
      <c r="P538" s="7">
        <f>SUMIFS(GQList,GIList,Table_ExternalData_1[[#This Row],[Item_key]],GDList,Table_ExternalData_1[[#Headers],[11]])</f>
        <v>0</v>
      </c>
      <c r="Q538" s="7">
        <f>SUMIFS(GQList,GIList,Table_ExternalData_1[[#This Row],[Item_key]],GDList,Table_ExternalData_1[[#Headers],[12]])</f>
        <v>0</v>
      </c>
      <c r="R538" s="7">
        <f>SUMIFS(GQList,GIList,Table_ExternalData_1[[#This Row],[Item_key]],GDList,Table_ExternalData_1[[#Headers],[13]])</f>
        <v>0</v>
      </c>
      <c r="S538" s="7">
        <f>SUMIFS(GQList,GIList,Table_ExternalData_1[[#This Row],[Item_key]],GDList,Table_ExternalData_1[[#Headers],[14]])</f>
        <v>0</v>
      </c>
      <c r="T538" s="7">
        <f>SUMIFS(GQList,GIList,Table_ExternalData_1[[#This Row],[Item_key]],GDList,Table_ExternalData_1[[#Headers],[15]])</f>
        <v>0</v>
      </c>
      <c r="U538" s="7">
        <f>SUMIFS(GQList,GIList,Table_ExternalData_1[[#This Row],[Item_key]],GDList,Table_ExternalData_1[[#Headers],[16]])</f>
        <v>0</v>
      </c>
      <c r="V538" s="7">
        <f>SUMIFS(GQList,GIList,Table_ExternalData_1[[#This Row],[Item_key]],GDList,Table_ExternalData_1[[#Headers],[17]])</f>
        <v>0</v>
      </c>
      <c r="W538" s="7">
        <f>SUMIFS(GQList,GIList,Table_ExternalData_1[[#This Row],[Item_key]],GDList,Table_ExternalData_1[[#Headers],[18]])</f>
        <v>0</v>
      </c>
      <c r="X538" s="7">
        <f>SUMIFS(GQList,GIList,Table_ExternalData_1[[#This Row],[Item_key]],GDList,Table_ExternalData_1[[#Headers],[19]])</f>
        <v>0</v>
      </c>
      <c r="Y538" s="7">
        <f>SUMIFS(GQList,GIList,Table_ExternalData_1[[#This Row],[Item_key]],GDList,Table_ExternalData_1[[#Headers],[20]])</f>
        <v>600</v>
      </c>
      <c r="Z538" s="7">
        <f>SUMIFS(GQList,GIList,Table_ExternalData_1[[#This Row],[Item_key]],GDList,Table_ExternalData_1[[#Headers],[21]])</f>
        <v>0</v>
      </c>
      <c r="AA538" s="7">
        <f>SUMIFS(GQList,GIList,Table_ExternalData_1[[#This Row],[Item_key]],GDList,Table_ExternalData_1[[#Headers],[22]])</f>
        <v>0</v>
      </c>
      <c r="AB538" s="7">
        <f>SUMIFS(GQList,GIList,Table_ExternalData_1[[#This Row],[Item_key]],GDList,Table_ExternalData_1[[#Headers],[23]])</f>
        <v>0</v>
      </c>
      <c r="AC538" s="7">
        <f>SUMIFS(GQList,GIList,Table_ExternalData_1[[#This Row],[Item_key]],GDList,Table_ExternalData_1[[#Headers],[24]])</f>
        <v>0</v>
      </c>
      <c r="AD538" s="7">
        <f>SUMIFS(GQList,GIList,Table_ExternalData_1[[#This Row],[Item_key]],GDList,Table_ExternalData_1[[#Headers],[25]])</f>
        <v>0</v>
      </c>
      <c r="AE538" s="7">
        <f>SUMIFS(GQList,GIList,Table_ExternalData_1[[#This Row],[Item_key]],GDList,Table_ExternalData_1[[#Headers],[26]])</f>
        <v>0</v>
      </c>
      <c r="AF538" s="7">
        <f>SUMIFS(GQList,GIList,Table_ExternalData_1[[#This Row],[Item_key]],GDList,Table_ExternalData_1[[#Headers],[27]])</f>
        <v>0</v>
      </c>
      <c r="AG538" s="7">
        <f>SUMIFS(GQList,GIList,Table_ExternalData_1[[#This Row],[Item_key]],GDList,Table_ExternalData_1[[#Headers],[28]])</f>
        <v>0</v>
      </c>
      <c r="AH538" s="7">
        <f>SUMIFS(GQList,GIList,Table_ExternalData_1[[#This Row],[Item_key]],GDList,Table_ExternalData_1[[#Headers],[29]])</f>
        <v>0</v>
      </c>
      <c r="AI538" s="7">
        <f>SUMIFS(GQList,GIList,Table_ExternalData_1[[#This Row],[Item_key]],GDList,Table_ExternalData_1[[#Headers],[30]])</f>
        <v>0</v>
      </c>
      <c r="AJ538" s="7">
        <f>SUMIFS(GQList,GIList,Table_ExternalData_1[[#This Row],[Item_key]],GDList,Table_ExternalData_1[[#Headers],[31]])</f>
        <v>0</v>
      </c>
      <c r="AK538" s="7">
        <f>SUM(Table_ExternalData_1[[#This Row],[1]:[31]])</f>
        <v>600</v>
      </c>
    </row>
    <row r="539" spans="1:37" hidden="1">
      <c r="A539" s="3" t="s">
        <v>1421</v>
      </c>
      <c r="B539" s="3" t="s">
        <v>601</v>
      </c>
      <c r="C539" s="3" t="s">
        <v>1432</v>
      </c>
      <c r="D539" s="3" t="s">
        <v>1433</v>
      </c>
      <c r="E539" s="6" t="s">
        <v>1662</v>
      </c>
      <c r="F539" s="7">
        <f>SUMIFS(GQList,GIList,Table_ExternalData_1[[#This Row],[Item_key]],GDList,Table_ExternalData_1[[#Headers],[1]])</f>
        <v>0</v>
      </c>
      <c r="G539" s="7">
        <f>SUMIFS(GQList,GIList,Table_ExternalData_1[[#This Row],[Item_key]],GDList,Table_ExternalData_1[[#Headers],[2]])</f>
        <v>0</v>
      </c>
      <c r="H539" s="7">
        <f>SUMIFS(GQList,GIList,Table_ExternalData_1[[#This Row],[Item_key]],GDList,Table_ExternalData_1[[#Headers],[3]])</f>
        <v>0</v>
      </c>
      <c r="I539" s="7">
        <f>SUMIFS(GQList,GIList,Table_ExternalData_1[[#This Row],[Item_key]],GDList,Table_ExternalData_1[[#Headers],[4]])</f>
        <v>0</v>
      </c>
      <c r="J539" s="7">
        <f>SUMIFS(GQList,GIList,Table_ExternalData_1[[#This Row],[Item_key]],GDList,Table_ExternalData_1[[#Headers],[5]])</f>
        <v>0</v>
      </c>
      <c r="K539" s="7">
        <f>SUMIFS(GQList,GIList,Table_ExternalData_1[[#This Row],[Item_key]],GDList,Table_ExternalData_1[[#Headers],[6]])</f>
        <v>0</v>
      </c>
      <c r="L539" s="7">
        <f>SUMIFS(GQList,GIList,Table_ExternalData_1[[#This Row],[Item_key]],GDList,Table_ExternalData_1[[#Headers],[7]])</f>
        <v>0</v>
      </c>
      <c r="M539" s="7">
        <f>SUMIFS(GQList,GIList,Table_ExternalData_1[[#This Row],[Item_key]],GDList,Table_ExternalData_1[[#Headers],[8]])</f>
        <v>0</v>
      </c>
      <c r="N539" s="7">
        <f>SUMIFS(GQList,GIList,Table_ExternalData_1[[#This Row],[Item_key]],GDList,Table_ExternalData_1[[#Headers],[9]])</f>
        <v>0</v>
      </c>
      <c r="O539" s="7">
        <f>SUMIFS(GQList,GIList,Table_ExternalData_1[[#This Row],[Item_key]],GDList,Table_ExternalData_1[[#Headers],[10]])</f>
        <v>0</v>
      </c>
      <c r="P539" s="7">
        <f>SUMIFS(GQList,GIList,Table_ExternalData_1[[#This Row],[Item_key]],GDList,Table_ExternalData_1[[#Headers],[11]])</f>
        <v>0</v>
      </c>
      <c r="Q539" s="7">
        <f>SUMIFS(GQList,GIList,Table_ExternalData_1[[#This Row],[Item_key]],GDList,Table_ExternalData_1[[#Headers],[12]])</f>
        <v>0</v>
      </c>
      <c r="R539" s="7">
        <f>SUMIFS(GQList,GIList,Table_ExternalData_1[[#This Row],[Item_key]],GDList,Table_ExternalData_1[[#Headers],[13]])</f>
        <v>0</v>
      </c>
      <c r="S539" s="7">
        <f>SUMIFS(GQList,GIList,Table_ExternalData_1[[#This Row],[Item_key]],GDList,Table_ExternalData_1[[#Headers],[14]])</f>
        <v>0</v>
      </c>
      <c r="T539" s="7">
        <f>SUMIFS(GQList,GIList,Table_ExternalData_1[[#This Row],[Item_key]],GDList,Table_ExternalData_1[[#Headers],[15]])</f>
        <v>0</v>
      </c>
      <c r="U539" s="7">
        <f>SUMIFS(GQList,GIList,Table_ExternalData_1[[#This Row],[Item_key]],GDList,Table_ExternalData_1[[#Headers],[16]])</f>
        <v>0</v>
      </c>
      <c r="V539" s="7">
        <f>SUMIFS(GQList,GIList,Table_ExternalData_1[[#This Row],[Item_key]],GDList,Table_ExternalData_1[[#Headers],[17]])</f>
        <v>0</v>
      </c>
      <c r="W539" s="7">
        <f>SUMIFS(GQList,GIList,Table_ExternalData_1[[#This Row],[Item_key]],GDList,Table_ExternalData_1[[#Headers],[18]])</f>
        <v>0</v>
      </c>
      <c r="X539" s="7">
        <f>SUMIFS(GQList,GIList,Table_ExternalData_1[[#This Row],[Item_key]],GDList,Table_ExternalData_1[[#Headers],[19]])</f>
        <v>0</v>
      </c>
      <c r="Y539" s="7">
        <f>SUMIFS(GQList,GIList,Table_ExternalData_1[[#This Row],[Item_key]],GDList,Table_ExternalData_1[[#Headers],[20]])</f>
        <v>0</v>
      </c>
      <c r="Z539" s="7">
        <f>SUMIFS(GQList,GIList,Table_ExternalData_1[[#This Row],[Item_key]],GDList,Table_ExternalData_1[[#Headers],[21]])</f>
        <v>0</v>
      </c>
      <c r="AA539" s="7">
        <f>SUMIFS(GQList,GIList,Table_ExternalData_1[[#This Row],[Item_key]],GDList,Table_ExternalData_1[[#Headers],[22]])</f>
        <v>0</v>
      </c>
      <c r="AB539" s="7">
        <f>SUMIFS(GQList,GIList,Table_ExternalData_1[[#This Row],[Item_key]],GDList,Table_ExternalData_1[[#Headers],[23]])</f>
        <v>0</v>
      </c>
      <c r="AC539" s="7">
        <f>SUMIFS(GQList,GIList,Table_ExternalData_1[[#This Row],[Item_key]],GDList,Table_ExternalData_1[[#Headers],[24]])</f>
        <v>0</v>
      </c>
      <c r="AD539" s="7">
        <f>SUMIFS(GQList,GIList,Table_ExternalData_1[[#This Row],[Item_key]],GDList,Table_ExternalData_1[[#Headers],[25]])</f>
        <v>0</v>
      </c>
      <c r="AE539" s="7">
        <f>SUMIFS(GQList,GIList,Table_ExternalData_1[[#This Row],[Item_key]],GDList,Table_ExternalData_1[[#Headers],[26]])</f>
        <v>0</v>
      </c>
      <c r="AF539" s="7">
        <f>SUMIFS(GQList,GIList,Table_ExternalData_1[[#This Row],[Item_key]],GDList,Table_ExternalData_1[[#Headers],[27]])</f>
        <v>0</v>
      </c>
      <c r="AG539" s="7">
        <f>SUMIFS(GQList,GIList,Table_ExternalData_1[[#This Row],[Item_key]],GDList,Table_ExternalData_1[[#Headers],[28]])</f>
        <v>0</v>
      </c>
      <c r="AH539" s="7">
        <f>SUMIFS(GQList,GIList,Table_ExternalData_1[[#This Row],[Item_key]],GDList,Table_ExternalData_1[[#Headers],[29]])</f>
        <v>0</v>
      </c>
      <c r="AI539" s="7">
        <f>SUMIFS(GQList,GIList,Table_ExternalData_1[[#This Row],[Item_key]],GDList,Table_ExternalData_1[[#Headers],[30]])</f>
        <v>0</v>
      </c>
      <c r="AJ539" s="7">
        <f>SUMIFS(GQList,GIList,Table_ExternalData_1[[#This Row],[Item_key]],GDList,Table_ExternalData_1[[#Headers],[31]])</f>
        <v>250</v>
      </c>
      <c r="AK539" s="7">
        <f>SUM(Table_ExternalData_1[[#This Row],[1]:[31]])</f>
        <v>250</v>
      </c>
    </row>
    <row r="540" spans="1:37" hidden="1">
      <c r="A540" s="3" t="s">
        <v>1421</v>
      </c>
      <c r="B540" s="3" t="s">
        <v>602</v>
      </c>
      <c r="C540" s="3" t="s">
        <v>1434</v>
      </c>
      <c r="D540" s="3" t="s">
        <v>1435</v>
      </c>
      <c r="E540" s="6" t="s">
        <v>1662</v>
      </c>
      <c r="F540" s="7">
        <f>SUMIFS(GQList,GIList,Table_ExternalData_1[[#This Row],[Item_key]],GDList,Table_ExternalData_1[[#Headers],[1]])</f>
        <v>0</v>
      </c>
      <c r="G540" s="7">
        <f>SUMIFS(GQList,GIList,Table_ExternalData_1[[#This Row],[Item_key]],GDList,Table_ExternalData_1[[#Headers],[2]])</f>
        <v>0</v>
      </c>
      <c r="H540" s="7">
        <f>SUMIFS(GQList,GIList,Table_ExternalData_1[[#This Row],[Item_key]],GDList,Table_ExternalData_1[[#Headers],[3]])</f>
        <v>0</v>
      </c>
      <c r="I540" s="7">
        <f>SUMIFS(GQList,GIList,Table_ExternalData_1[[#This Row],[Item_key]],GDList,Table_ExternalData_1[[#Headers],[4]])</f>
        <v>0</v>
      </c>
      <c r="J540" s="7">
        <f>SUMIFS(GQList,GIList,Table_ExternalData_1[[#This Row],[Item_key]],GDList,Table_ExternalData_1[[#Headers],[5]])</f>
        <v>0</v>
      </c>
      <c r="K540" s="7">
        <f>SUMIFS(GQList,GIList,Table_ExternalData_1[[#This Row],[Item_key]],GDList,Table_ExternalData_1[[#Headers],[6]])</f>
        <v>0</v>
      </c>
      <c r="L540" s="7">
        <f>SUMIFS(GQList,GIList,Table_ExternalData_1[[#This Row],[Item_key]],GDList,Table_ExternalData_1[[#Headers],[7]])</f>
        <v>0</v>
      </c>
      <c r="M540" s="7">
        <f>SUMIFS(GQList,GIList,Table_ExternalData_1[[#This Row],[Item_key]],GDList,Table_ExternalData_1[[#Headers],[8]])</f>
        <v>0</v>
      </c>
      <c r="N540" s="7">
        <f>SUMIFS(GQList,GIList,Table_ExternalData_1[[#This Row],[Item_key]],GDList,Table_ExternalData_1[[#Headers],[9]])</f>
        <v>0</v>
      </c>
      <c r="O540" s="7">
        <f>SUMIFS(GQList,GIList,Table_ExternalData_1[[#This Row],[Item_key]],GDList,Table_ExternalData_1[[#Headers],[10]])</f>
        <v>0</v>
      </c>
      <c r="P540" s="7">
        <f>SUMIFS(GQList,GIList,Table_ExternalData_1[[#This Row],[Item_key]],GDList,Table_ExternalData_1[[#Headers],[11]])</f>
        <v>0</v>
      </c>
      <c r="Q540" s="7">
        <f>SUMIFS(GQList,GIList,Table_ExternalData_1[[#This Row],[Item_key]],GDList,Table_ExternalData_1[[#Headers],[12]])</f>
        <v>0</v>
      </c>
      <c r="R540" s="7">
        <f>SUMIFS(GQList,GIList,Table_ExternalData_1[[#This Row],[Item_key]],GDList,Table_ExternalData_1[[#Headers],[13]])</f>
        <v>0</v>
      </c>
      <c r="S540" s="7">
        <f>SUMIFS(GQList,GIList,Table_ExternalData_1[[#This Row],[Item_key]],GDList,Table_ExternalData_1[[#Headers],[14]])</f>
        <v>0</v>
      </c>
      <c r="T540" s="7">
        <f>SUMIFS(GQList,GIList,Table_ExternalData_1[[#This Row],[Item_key]],GDList,Table_ExternalData_1[[#Headers],[15]])</f>
        <v>0</v>
      </c>
      <c r="U540" s="7">
        <f>SUMIFS(GQList,GIList,Table_ExternalData_1[[#This Row],[Item_key]],GDList,Table_ExternalData_1[[#Headers],[16]])</f>
        <v>0</v>
      </c>
      <c r="V540" s="7">
        <f>SUMIFS(GQList,GIList,Table_ExternalData_1[[#This Row],[Item_key]],GDList,Table_ExternalData_1[[#Headers],[17]])</f>
        <v>0</v>
      </c>
      <c r="W540" s="7">
        <f>SUMIFS(GQList,GIList,Table_ExternalData_1[[#This Row],[Item_key]],GDList,Table_ExternalData_1[[#Headers],[18]])</f>
        <v>0</v>
      </c>
      <c r="X540" s="7">
        <f>SUMIFS(GQList,GIList,Table_ExternalData_1[[#This Row],[Item_key]],GDList,Table_ExternalData_1[[#Headers],[19]])</f>
        <v>0</v>
      </c>
      <c r="Y540" s="7">
        <f>SUMIFS(GQList,GIList,Table_ExternalData_1[[#This Row],[Item_key]],GDList,Table_ExternalData_1[[#Headers],[20]])</f>
        <v>0</v>
      </c>
      <c r="Z540" s="7">
        <f>SUMIFS(GQList,GIList,Table_ExternalData_1[[#This Row],[Item_key]],GDList,Table_ExternalData_1[[#Headers],[21]])</f>
        <v>0</v>
      </c>
      <c r="AA540" s="7">
        <f>SUMIFS(GQList,GIList,Table_ExternalData_1[[#This Row],[Item_key]],GDList,Table_ExternalData_1[[#Headers],[22]])</f>
        <v>0</v>
      </c>
      <c r="AB540" s="7">
        <f>SUMIFS(GQList,GIList,Table_ExternalData_1[[#This Row],[Item_key]],GDList,Table_ExternalData_1[[#Headers],[23]])</f>
        <v>0</v>
      </c>
      <c r="AC540" s="7">
        <f>SUMIFS(GQList,GIList,Table_ExternalData_1[[#This Row],[Item_key]],GDList,Table_ExternalData_1[[#Headers],[24]])</f>
        <v>0</v>
      </c>
      <c r="AD540" s="7">
        <f>SUMIFS(GQList,GIList,Table_ExternalData_1[[#This Row],[Item_key]],GDList,Table_ExternalData_1[[#Headers],[25]])</f>
        <v>0</v>
      </c>
      <c r="AE540" s="7">
        <f>SUMIFS(GQList,GIList,Table_ExternalData_1[[#This Row],[Item_key]],GDList,Table_ExternalData_1[[#Headers],[26]])</f>
        <v>0</v>
      </c>
      <c r="AF540" s="7">
        <f>SUMIFS(GQList,GIList,Table_ExternalData_1[[#This Row],[Item_key]],GDList,Table_ExternalData_1[[#Headers],[27]])</f>
        <v>0</v>
      </c>
      <c r="AG540" s="7">
        <f>SUMIFS(GQList,GIList,Table_ExternalData_1[[#This Row],[Item_key]],GDList,Table_ExternalData_1[[#Headers],[28]])</f>
        <v>0</v>
      </c>
      <c r="AH540" s="7">
        <f>SUMIFS(GQList,GIList,Table_ExternalData_1[[#This Row],[Item_key]],GDList,Table_ExternalData_1[[#Headers],[29]])</f>
        <v>0</v>
      </c>
      <c r="AI540" s="7">
        <f>SUMIFS(GQList,GIList,Table_ExternalData_1[[#This Row],[Item_key]],GDList,Table_ExternalData_1[[#Headers],[30]])</f>
        <v>0</v>
      </c>
      <c r="AJ540" s="7">
        <f>SUMIFS(GQList,GIList,Table_ExternalData_1[[#This Row],[Item_key]],GDList,Table_ExternalData_1[[#Headers],[31]])</f>
        <v>250</v>
      </c>
      <c r="AK540" s="7">
        <f>SUM(Table_ExternalData_1[[#This Row],[1]:[31]])</f>
        <v>250</v>
      </c>
    </row>
    <row r="541" spans="1:37" ht="24" hidden="1">
      <c r="A541" s="3" t="s">
        <v>1436</v>
      </c>
      <c r="B541" s="3" t="s">
        <v>183</v>
      </c>
      <c r="C541" s="3" t="s">
        <v>1437</v>
      </c>
      <c r="D541" s="3" t="s">
        <v>1438</v>
      </c>
      <c r="E541" s="6" t="s">
        <v>1662</v>
      </c>
      <c r="F541" s="7">
        <f>SUMIFS(GQList,GIList,Table_ExternalData_1[[#This Row],[Item_key]],GDList,Table_ExternalData_1[[#Headers],[1]])</f>
        <v>0</v>
      </c>
      <c r="G541" s="7">
        <f>SUMIFS(GQList,GIList,Table_ExternalData_1[[#This Row],[Item_key]],GDList,Table_ExternalData_1[[#Headers],[2]])</f>
        <v>0</v>
      </c>
      <c r="H541" s="7">
        <f>SUMIFS(GQList,GIList,Table_ExternalData_1[[#This Row],[Item_key]],GDList,Table_ExternalData_1[[#Headers],[3]])</f>
        <v>0</v>
      </c>
      <c r="I541" s="7">
        <f>SUMIFS(GQList,GIList,Table_ExternalData_1[[#This Row],[Item_key]],GDList,Table_ExternalData_1[[#Headers],[4]])</f>
        <v>0</v>
      </c>
      <c r="J541" s="7">
        <f>SUMIFS(GQList,GIList,Table_ExternalData_1[[#This Row],[Item_key]],GDList,Table_ExternalData_1[[#Headers],[5]])</f>
        <v>1000</v>
      </c>
      <c r="K541" s="7">
        <f>SUMIFS(GQList,GIList,Table_ExternalData_1[[#This Row],[Item_key]],GDList,Table_ExternalData_1[[#Headers],[6]])</f>
        <v>0</v>
      </c>
      <c r="L541" s="7">
        <f>SUMIFS(GQList,GIList,Table_ExternalData_1[[#This Row],[Item_key]],GDList,Table_ExternalData_1[[#Headers],[7]])</f>
        <v>0</v>
      </c>
      <c r="M541" s="7">
        <f>SUMIFS(GQList,GIList,Table_ExternalData_1[[#This Row],[Item_key]],GDList,Table_ExternalData_1[[#Headers],[8]])</f>
        <v>0</v>
      </c>
      <c r="N541" s="7">
        <f>SUMIFS(GQList,GIList,Table_ExternalData_1[[#This Row],[Item_key]],GDList,Table_ExternalData_1[[#Headers],[9]])</f>
        <v>0</v>
      </c>
      <c r="O541" s="7">
        <f>SUMIFS(GQList,GIList,Table_ExternalData_1[[#This Row],[Item_key]],GDList,Table_ExternalData_1[[#Headers],[10]])</f>
        <v>0</v>
      </c>
      <c r="P541" s="7">
        <f>SUMIFS(GQList,GIList,Table_ExternalData_1[[#This Row],[Item_key]],GDList,Table_ExternalData_1[[#Headers],[11]])</f>
        <v>375</v>
      </c>
      <c r="Q541" s="7">
        <f>SUMIFS(GQList,GIList,Table_ExternalData_1[[#This Row],[Item_key]],GDList,Table_ExternalData_1[[#Headers],[12]])</f>
        <v>0</v>
      </c>
      <c r="R541" s="7">
        <f>SUMIFS(GQList,GIList,Table_ExternalData_1[[#This Row],[Item_key]],GDList,Table_ExternalData_1[[#Headers],[13]])</f>
        <v>0</v>
      </c>
      <c r="S541" s="7">
        <f>SUMIFS(GQList,GIList,Table_ExternalData_1[[#This Row],[Item_key]],GDList,Table_ExternalData_1[[#Headers],[14]])</f>
        <v>0</v>
      </c>
      <c r="T541" s="7">
        <f>SUMIFS(GQList,GIList,Table_ExternalData_1[[#This Row],[Item_key]],GDList,Table_ExternalData_1[[#Headers],[15]])</f>
        <v>0</v>
      </c>
      <c r="U541" s="7">
        <f>SUMIFS(GQList,GIList,Table_ExternalData_1[[#This Row],[Item_key]],GDList,Table_ExternalData_1[[#Headers],[16]])</f>
        <v>0</v>
      </c>
      <c r="V541" s="7">
        <f>SUMIFS(GQList,GIList,Table_ExternalData_1[[#This Row],[Item_key]],GDList,Table_ExternalData_1[[#Headers],[17]])</f>
        <v>800</v>
      </c>
      <c r="W541" s="7">
        <f>SUMIFS(GQList,GIList,Table_ExternalData_1[[#This Row],[Item_key]],GDList,Table_ExternalData_1[[#Headers],[18]])</f>
        <v>1000</v>
      </c>
      <c r="X541" s="7">
        <f>SUMIFS(GQList,GIList,Table_ExternalData_1[[#This Row],[Item_key]],GDList,Table_ExternalData_1[[#Headers],[19]])</f>
        <v>0</v>
      </c>
      <c r="Y541" s="7">
        <f>SUMIFS(GQList,GIList,Table_ExternalData_1[[#This Row],[Item_key]],GDList,Table_ExternalData_1[[#Headers],[20]])</f>
        <v>0</v>
      </c>
      <c r="Z541" s="7">
        <f>SUMIFS(GQList,GIList,Table_ExternalData_1[[#This Row],[Item_key]],GDList,Table_ExternalData_1[[#Headers],[21]])</f>
        <v>0</v>
      </c>
      <c r="AA541" s="7">
        <f>SUMIFS(GQList,GIList,Table_ExternalData_1[[#This Row],[Item_key]],GDList,Table_ExternalData_1[[#Headers],[22]])</f>
        <v>0</v>
      </c>
      <c r="AB541" s="7">
        <f>SUMIFS(GQList,GIList,Table_ExternalData_1[[#This Row],[Item_key]],GDList,Table_ExternalData_1[[#Headers],[23]])</f>
        <v>0</v>
      </c>
      <c r="AC541" s="7">
        <f>SUMIFS(GQList,GIList,Table_ExternalData_1[[#This Row],[Item_key]],GDList,Table_ExternalData_1[[#Headers],[24]])</f>
        <v>0</v>
      </c>
      <c r="AD541" s="7">
        <f>SUMIFS(GQList,GIList,Table_ExternalData_1[[#This Row],[Item_key]],GDList,Table_ExternalData_1[[#Headers],[25]])</f>
        <v>2345</v>
      </c>
      <c r="AE541" s="7">
        <f>SUMIFS(GQList,GIList,Table_ExternalData_1[[#This Row],[Item_key]],GDList,Table_ExternalData_1[[#Headers],[26]])</f>
        <v>30</v>
      </c>
      <c r="AF541" s="7">
        <f>SUMIFS(GQList,GIList,Table_ExternalData_1[[#This Row],[Item_key]],GDList,Table_ExternalData_1[[#Headers],[27]])</f>
        <v>0</v>
      </c>
      <c r="AG541" s="7">
        <f>SUMIFS(GQList,GIList,Table_ExternalData_1[[#This Row],[Item_key]],GDList,Table_ExternalData_1[[#Headers],[28]])</f>
        <v>0</v>
      </c>
      <c r="AH541" s="7">
        <f>SUMIFS(GQList,GIList,Table_ExternalData_1[[#This Row],[Item_key]],GDList,Table_ExternalData_1[[#Headers],[29]])</f>
        <v>0</v>
      </c>
      <c r="AI541" s="7">
        <f>SUMIFS(GQList,GIList,Table_ExternalData_1[[#This Row],[Item_key]],GDList,Table_ExternalData_1[[#Headers],[30]])</f>
        <v>1800</v>
      </c>
      <c r="AJ541" s="7">
        <f>SUMIFS(GQList,GIList,Table_ExternalData_1[[#This Row],[Item_key]],GDList,Table_ExternalData_1[[#Headers],[31]])</f>
        <v>0</v>
      </c>
      <c r="AK541" s="7">
        <f>SUM(Table_ExternalData_1[[#This Row],[1]:[31]])</f>
        <v>7350</v>
      </c>
    </row>
    <row r="542" spans="1:37" ht="36">
      <c r="A542" s="3" t="s">
        <v>1439</v>
      </c>
      <c r="B542" s="3" t="s">
        <v>329</v>
      </c>
      <c r="C542" s="3" t="s">
        <v>1440</v>
      </c>
      <c r="D542" s="3" t="s">
        <v>967</v>
      </c>
      <c r="E542" s="6" t="s">
        <v>1662</v>
      </c>
      <c r="F542" s="7">
        <f>SUMIFS(GQList,GIList,Table_ExternalData_1[[#This Row],[Item_key]],GDList,Table_ExternalData_1[[#Headers],[1]])</f>
        <v>0</v>
      </c>
      <c r="G542" s="7">
        <f>SUMIFS(GQList,GIList,Table_ExternalData_1[[#This Row],[Item_key]],GDList,Table_ExternalData_1[[#Headers],[2]])</f>
        <v>0</v>
      </c>
      <c r="H542" s="7">
        <f>SUMIFS(GQList,GIList,Table_ExternalData_1[[#This Row],[Item_key]],GDList,Table_ExternalData_1[[#Headers],[3]])</f>
        <v>0</v>
      </c>
      <c r="I542" s="7">
        <f>SUMIFS(GQList,GIList,Table_ExternalData_1[[#This Row],[Item_key]],GDList,Table_ExternalData_1[[#Headers],[4]])</f>
        <v>0</v>
      </c>
      <c r="J542" s="7">
        <f>SUMIFS(GQList,GIList,Table_ExternalData_1[[#This Row],[Item_key]],GDList,Table_ExternalData_1[[#Headers],[5]])</f>
        <v>0</v>
      </c>
      <c r="K542" s="7">
        <f>SUMIFS(GQList,GIList,Table_ExternalData_1[[#This Row],[Item_key]],GDList,Table_ExternalData_1[[#Headers],[6]])</f>
        <v>0</v>
      </c>
      <c r="L542" s="7">
        <f>SUMIFS(GQList,GIList,Table_ExternalData_1[[#This Row],[Item_key]],GDList,Table_ExternalData_1[[#Headers],[7]])</f>
        <v>0</v>
      </c>
      <c r="M542" s="7">
        <f>SUMIFS(GQList,GIList,Table_ExternalData_1[[#This Row],[Item_key]],GDList,Table_ExternalData_1[[#Headers],[8]])</f>
        <v>0</v>
      </c>
      <c r="N542" s="7">
        <f>SUMIFS(GQList,GIList,Table_ExternalData_1[[#This Row],[Item_key]],GDList,Table_ExternalData_1[[#Headers],[9]])</f>
        <v>0</v>
      </c>
      <c r="O542" s="7">
        <f>SUMIFS(GQList,GIList,Table_ExternalData_1[[#This Row],[Item_key]],GDList,Table_ExternalData_1[[#Headers],[10]])</f>
        <v>0</v>
      </c>
      <c r="P542" s="7">
        <f>SUMIFS(GQList,GIList,Table_ExternalData_1[[#This Row],[Item_key]],GDList,Table_ExternalData_1[[#Headers],[11]])</f>
        <v>0</v>
      </c>
      <c r="Q542" s="7">
        <f>SUMIFS(GQList,GIList,Table_ExternalData_1[[#This Row],[Item_key]],GDList,Table_ExternalData_1[[#Headers],[12]])</f>
        <v>0</v>
      </c>
      <c r="R542" s="7">
        <f>SUMIFS(GQList,GIList,Table_ExternalData_1[[#This Row],[Item_key]],GDList,Table_ExternalData_1[[#Headers],[13]])</f>
        <v>1000</v>
      </c>
      <c r="S542" s="7">
        <f>SUMIFS(GQList,GIList,Table_ExternalData_1[[#This Row],[Item_key]],GDList,Table_ExternalData_1[[#Headers],[14]])</f>
        <v>0</v>
      </c>
      <c r="T542" s="7">
        <f>SUMIFS(GQList,GIList,Table_ExternalData_1[[#This Row],[Item_key]],GDList,Table_ExternalData_1[[#Headers],[15]])</f>
        <v>0</v>
      </c>
      <c r="U542" s="7">
        <f>SUMIFS(GQList,GIList,Table_ExternalData_1[[#This Row],[Item_key]],GDList,Table_ExternalData_1[[#Headers],[16]])</f>
        <v>0</v>
      </c>
      <c r="V542" s="7">
        <f>SUMIFS(GQList,GIList,Table_ExternalData_1[[#This Row],[Item_key]],GDList,Table_ExternalData_1[[#Headers],[17]])</f>
        <v>0</v>
      </c>
      <c r="W542" s="7">
        <f>SUMIFS(GQList,GIList,Table_ExternalData_1[[#This Row],[Item_key]],GDList,Table_ExternalData_1[[#Headers],[18]])</f>
        <v>440</v>
      </c>
      <c r="X542" s="7">
        <f>SUMIFS(GQList,GIList,Table_ExternalData_1[[#This Row],[Item_key]],GDList,Table_ExternalData_1[[#Headers],[19]])</f>
        <v>560</v>
      </c>
      <c r="Y542" s="7">
        <f>SUMIFS(GQList,GIList,Table_ExternalData_1[[#This Row],[Item_key]],GDList,Table_ExternalData_1[[#Headers],[20]])</f>
        <v>0</v>
      </c>
      <c r="Z542" s="7">
        <f>SUMIFS(GQList,GIList,Table_ExternalData_1[[#This Row],[Item_key]],GDList,Table_ExternalData_1[[#Headers],[21]])</f>
        <v>660</v>
      </c>
      <c r="AA542" s="7">
        <f>SUMIFS(GQList,GIList,Table_ExternalData_1[[#This Row],[Item_key]],GDList,Table_ExternalData_1[[#Headers],[22]])</f>
        <v>340</v>
      </c>
      <c r="AB542" s="7">
        <f>SUMIFS(GQList,GIList,Table_ExternalData_1[[#This Row],[Item_key]],GDList,Table_ExternalData_1[[#Headers],[23]])</f>
        <v>0</v>
      </c>
      <c r="AC542" s="7">
        <f>SUMIFS(GQList,GIList,Table_ExternalData_1[[#This Row],[Item_key]],GDList,Table_ExternalData_1[[#Headers],[24]])</f>
        <v>0</v>
      </c>
      <c r="AD542" s="7">
        <f>SUMIFS(GQList,GIList,Table_ExternalData_1[[#This Row],[Item_key]],GDList,Table_ExternalData_1[[#Headers],[25]])</f>
        <v>1000</v>
      </c>
      <c r="AE542" s="7">
        <f>SUMIFS(GQList,GIList,Table_ExternalData_1[[#This Row],[Item_key]],GDList,Table_ExternalData_1[[#Headers],[26]])</f>
        <v>0</v>
      </c>
      <c r="AF542" s="7">
        <f>SUMIFS(GQList,GIList,Table_ExternalData_1[[#This Row],[Item_key]],GDList,Table_ExternalData_1[[#Headers],[27]])</f>
        <v>0</v>
      </c>
      <c r="AG542" s="7">
        <f>SUMIFS(GQList,GIList,Table_ExternalData_1[[#This Row],[Item_key]],GDList,Table_ExternalData_1[[#Headers],[28]])</f>
        <v>500</v>
      </c>
      <c r="AH542" s="7">
        <f>SUMIFS(GQList,GIList,Table_ExternalData_1[[#This Row],[Item_key]],GDList,Table_ExternalData_1[[#Headers],[29]])</f>
        <v>0</v>
      </c>
      <c r="AI542" s="7">
        <f>SUMIFS(GQList,GIList,Table_ExternalData_1[[#This Row],[Item_key]],GDList,Table_ExternalData_1[[#Headers],[30]])</f>
        <v>1000</v>
      </c>
      <c r="AJ542" s="7">
        <f>SUMIFS(GQList,GIList,Table_ExternalData_1[[#This Row],[Item_key]],GDList,Table_ExternalData_1[[#Headers],[31]])</f>
        <v>1720</v>
      </c>
      <c r="AK542" s="7">
        <f>SUM(Table_ExternalData_1[[#This Row],[1]:[31]])</f>
        <v>7220</v>
      </c>
    </row>
    <row r="543" spans="1:37" hidden="1">
      <c r="A543" s="3" t="s">
        <v>1441</v>
      </c>
      <c r="B543" s="3" t="s">
        <v>335</v>
      </c>
      <c r="C543" s="3" t="s">
        <v>1442</v>
      </c>
      <c r="D543" s="3" t="s">
        <v>1443</v>
      </c>
      <c r="E543" s="6" t="s">
        <v>1662</v>
      </c>
      <c r="F543" s="7">
        <f>SUMIFS(GQList,GIList,Table_ExternalData_1[[#This Row],[Item_key]],GDList,Table_ExternalData_1[[#Headers],[1]])</f>
        <v>0</v>
      </c>
      <c r="G543" s="7">
        <f>SUMIFS(GQList,GIList,Table_ExternalData_1[[#This Row],[Item_key]],GDList,Table_ExternalData_1[[#Headers],[2]])</f>
        <v>0</v>
      </c>
      <c r="H543" s="7">
        <f>SUMIFS(GQList,GIList,Table_ExternalData_1[[#This Row],[Item_key]],GDList,Table_ExternalData_1[[#Headers],[3]])</f>
        <v>0</v>
      </c>
      <c r="I543" s="7">
        <f>SUMIFS(GQList,GIList,Table_ExternalData_1[[#This Row],[Item_key]],GDList,Table_ExternalData_1[[#Headers],[4]])</f>
        <v>0</v>
      </c>
      <c r="J543" s="7">
        <f>SUMIFS(GQList,GIList,Table_ExternalData_1[[#This Row],[Item_key]],GDList,Table_ExternalData_1[[#Headers],[5]])</f>
        <v>0</v>
      </c>
      <c r="K543" s="7">
        <f>SUMIFS(GQList,GIList,Table_ExternalData_1[[#This Row],[Item_key]],GDList,Table_ExternalData_1[[#Headers],[6]])</f>
        <v>0</v>
      </c>
      <c r="L543" s="7">
        <f>SUMIFS(GQList,GIList,Table_ExternalData_1[[#This Row],[Item_key]],GDList,Table_ExternalData_1[[#Headers],[7]])</f>
        <v>0</v>
      </c>
      <c r="M543" s="7">
        <f>SUMIFS(GQList,GIList,Table_ExternalData_1[[#This Row],[Item_key]],GDList,Table_ExternalData_1[[#Headers],[8]])</f>
        <v>0</v>
      </c>
      <c r="N543" s="7">
        <f>SUMIFS(GQList,GIList,Table_ExternalData_1[[#This Row],[Item_key]],GDList,Table_ExternalData_1[[#Headers],[9]])</f>
        <v>0</v>
      </c>
      <c r="O543" s="7">
        <f>SUMIFS(GQList,GIList,Table_ExternalData_1[[#This Row],[Item_key]],GDList,Table_ExternalData_1[[#Headers],[10]])</f>
        <v>0</v>
      </c>
      <c r="P543" s="7">
        <f>SUMIFS(GQList,GIList,Table_ExternalData_1[[#This Row],[Item_key]],GDList,Table_ExternalData_1[[#Headers],[11]])</f>
        <v>0</v>
      </c>
      <c r="Q543" s="7">
        <f>SUMIFS(GQList,GIList,Table_ExternalData_1[[#This Row],[Item_key]],GDList,Table_ExternalData_1[[#Headers],[12]])</f>
        <v>0</v>
      </c>
      <c r="R543" s="7">
        <f>SUMIFS(GQList,GIList,Table_ExternalData_1[[#This Row],[Item_key]],GDList,Table_ExternalData_1[[#Headers],[13]])</f>
        <v>0</v>
      </c>
      <c r="S543" s="7">
        <f>SUMIFS(GQList,GIList,Table_ExternalData_1[[#This Row],[Item_key]],GDList,Table_ExternalData_1[[#Headers],[14]])</f>
        <v>1000</v>
      </c>
      <c r="T543" s="7">
        <f>SUMIFS(GQList,GIList,Table_ExternalData_1[[#This Row],[Item_key]],GDList,Table_ExternalData_1[[#Headers],[15]])</f>
        <v>0</v>
      </c>
      <c r="U543" s="7">
        <f>SUMIFS(GQList,GIList,Table_ExternalData_1[[#This Row],[Item_key]],GDList,Table_ExternalData_1[[#Headers],[16]])</f>
        <v>0</v>
      </c>
      <c r="V543" s="7">
        <f>SUMIFS(GQList,GIList,Table_ExternalData_1[[#This Row],[Item_key]],GDList,Table_ExternalData_1[[#Headers],[17]])</f>
        <v>0</v>
      </c>
      <c r="W543" s="7">
        <f>SUMIFS(GQList,GIList,Table_ExternalData_1[[#This Row],[Item_key]],GDList,Table_ExternalData_1[[#Headers],[18]])</f>
        <v>0</v>
      </c>
      <c r="X543" s="7">
        <f>SUMIFS(GQList,GIList,Table_ExternalData_1[[#This Row],[Item_key]],GDList,Table_ExternalData_1[[#Headers],[19]])</f>
        <v>0</v>
      </c>
      <c r="Y543" s="7">
        <f>SUMIFS(GQList,GIList,Table_ExternalData_1[[#This Row],[Item_key]],GDList,Table_ExternalData_1[[#Headers],[20]])</f>
        <v>0</v>
      </c>
      <c r="Z543" s="7">
        <f>SUMIFS(GQList,GIList,Table_ExternalData_1[[#This Row],[Item_key]],GDList,Table_ExternalData_1[[#Headers],[21]])</f>
        <v>0</v>
      </c>
      <c r="AA543" s="7">
        <f>SUMIFS(GQList,GIList,Table_ExternalData_1[[#This Row],[Item_key]],GDList,Table_ExternalData_1[[#Headers],[22]])</f>
        <v>0</v>
      </c>
      <c r="AB543" s="7">
        <f>SUMIFS(GQList,GIList,Table_ExternalData_1[[#This Row],[Item_key]],GDList,Table_ExternalData_1[[#Headers],[23]])</f>
        <v>0</v>
      </c>
      <c r="AC543" s="7">
        <f>SUMIFS(GQList,GIList,Table_ExternalData_1[[#This Row],[Item_key]],GDList,Table_ExternalData_1[[#Headers],[24]])</f>
        <v>0</v>
      </c>
      <c r="AD543" s="7">
        <f>SUMIFS(GQList,GIList,Table_ExternalData_1[[#This Row],[Item_key]],GDList,Table_ExternalData_1[[#Headers],[25]])</f>
        <v>0</v>
      </c>
      <c r="AE543" s="7">
        <f>SUMIFS(GQList,GIList,Table_ExternalData_1[[#This Row],[Item_key]],GDList,Table_ExternalData_1[[#Headers],[26]])</f>
        <v>0</v>
      </c>
      <c r="AF543" s="7">
        <f>SUMIFS(GQList,GIList,Table_ExternalData_1[[#This Row],[Item_key]],GDList,Table_ExternalData_1[[#Headers],[27]])</f>
        <v>0</v>
      </c>
      <c r="AG543" s="7">
        <f>SUMIFS(GQList,GIList,Table_ExternalData_1[[#This Row],[Item_key]],GDList,Table_ExternalData_1[[#Headers],[28]])</f>
        <v>0</v>
      </c>
      <c r="AH543" s="7">
        <f>SUMIFS(GQList,GIList,Table_ExternalData_1[[#This Row],[Item_key]],GDList,Table_ExternalData_1[[#Headers],[29]])</f>
        <v>0</v>
      </c>
      <c r="AI543" s="7">
        <f>SUMIFS(GQList,GIList,Table_ExternalData_1[[#This Row],[Item_key]],GDList,Table_ExternalData_1[[#Headers],[30]])</f>
        <v>0</v>
      </c>
      <c r="AJ543" s="7">
        <f>SUMIFS(GQList,GIList,Table_ExternalData_1[[#This Row],[Item_key]],GDList,Table_ExternalData_1[[#Headers],[31]])</f>
        <v>0</v>
      </c>
      <c r="AK543" s="7">
        <f>SUM(Table_ExternalData_1[[#This Row],[1]:[31]])</f>
        <v>1000</v>
      </c>
    </row>
    <row r="544" spans="1:37" ht="24" hidden="1">
      <c r="A544" s="3" t="s">
        <v>1441</v>
      </c>
      <c r="B544" s="3" t="s">
        <v>323</v>
      </c>
      <c r="C544" s="3" t="s">
        <v>1444</v>
      </c>
      <c r="D544" s="3" t="s">
        <v>1445</v>
      </c>
      <c r="E544" s="6" t="s">
        <v>1662</v>
      </c>
      <c r="F544" s="7">
        <f>SUMIFS(GQList,GIList,Table_ExternalData_1[[#This Row],[Item_key]],GDList,Table_ExternalData_1[[#Headers],[1]])</f>
        <v>0</v>
      </c>
      <c r="G544" s="7">
        <f>SUMIFS(GQList,GIList,Table_ExternalData_1[[#This Row],[Item_key]],GDList,Table_ExternalData_1[[#Headers],[2]])</f>
        <v>0</v>
      </c>
      <c r="H544" s="7">
        <f>SUMIFS(GQList,GIList,Table_ExternalData_1[[#This Row],[Item_key]],GDList,Table_ExternalData_1[[#Headers],[3]])</f>
        <v>0</v>
      </c>
      <c r="I544" s="7">
        <f>SUMIFS(GQList,GIList,Table_ExternalData_1[[#This Row],[Item_key]],GDList,Table_ExternalData_1[[#Headers],[4]])</f>
        <v>0</v>
      </c>
      <c r="J544" s="7">
        <f>SUMIFS(GQList,GIList,Table_ExternalData_1[[#This Row],[Item_key]],GDList,Table_ExternalData_1[[#Headers],[5]])</f>
        <v>0</v>
      </c>
      <c r="K544" s="7">
        <f>SUMIFS(GQList,GIList,Table_ExternalData_1[[#This Row],[Item_key]],GDList,Table_ExternalData_1[[#Headers],[6]])</f>
        <v>0</v>
      </c>
      <c r="L544" s="7">
        <f>SUMIFS(GQList,GIList,Table_ExternalData_1[[#This Row],[Item_key]],GDList,Table_ExternalData_1[[#Headers],[7]])</f>
        <v>0</v>
      </c>
      <c r="M544" s="7">
        <f>SUMIFS(GQList,GIList,Table_ExternalData_1[[#This Row],[Item_key]],GDList,Table_ExternalData_1[[#Headers],[8]])</f>
        <v>0</v>
      </c>
      <c r="N544" s="7">
        <f>SUMIFS(GQList,GIList,Table_ExternalData_1[[#This Row],[Item_key]],GDList,Table_ExternalData_1[[#Headers],[9]])</f>
        <v>0</v>
      </c>
      <c r="O544" s="7">
        <f>SUMIFS(GQList,GIList,Table_ExternalData_1[[#This Row],[Item_key]],GDList,Table_ExternalData_1[[#Headers],[10]])</f>
        <v>0</v>
      </c>
      <c r="P544" s="7">
        <f>SUMIFS(GQList,GIList,Table_ExternalData_1[[#This Row],[Item_key]],GDList,Table_ExternalData_1[[#Headers],[11]])</f>
        <v>0</v>
      </c>
      <c r="Q544" s="7">
        <f>SUMIFS(GQList,GIList,Table_ExternalData_1[[#This Row],[Item_key]],GDList,Table_ExternalData_1[[#Headers],[12]])</f>
        <v>2000</v>
      </c>
      <c r="R544" s="7">
        <f>SUMIFS(GQList,GIList,Table_ExternalData_1[[#This Row],[Item_key]],GDList,Table_ExternalData_1[[#Headers],[13]])</f>
        <v>0</v>
      </c>
      <c r="S544" s="7">
        <f>SUMIFS(GQList,GIList,Table_ExternalData_1[[#This Row],[Item_key]],GDList,Table_ExternalData_1[[#Headers],[14]])</f>
        <v>0</v>
      </c>
      <c r="T544" s="7">
        <f>SUMIFS(GQList,GIList,Table_ExternalData_1[[#This Row],[Item_key]],GDList,Table_ExternalData_1[[#Headers],[15]])</f>
        <v>0</v>
      </c>
      <c r="U544" s="7">
        <f>SUMIFS(GQList,GIList,Table_ExternalData_1[[#This Row],[Item_key]],GDList,Table_ExternalData_1[[#Headers],[16]])</f>
        <v>0</v>
      </c>
      <c r="V544" s="7">
        <f>SUMIFS(GQList,GIList,Table_ExternalData_1[[#This Row],[Item_key]],GDList,Table_ExternalData_1[[#Headers],[17]])</f>
        <v>0</v>
      </c>
      <c r="W544" s="7">
        <f>SUMIFS(GQList,GIList,Table_ExternalData_1[[#This Row],[Item_key]],GDList,Table_ExternalData_1[[#Headers],[18]])</f>
        <v>0</v>
      </c>
      <c r="X544" s="7">
        <f>SUMIFS(GQList,GIList,Table_ExternalData_1[[#This Row],[Item_key]],GDList,Table_ExternalData_1[[#Headers],[19]])</f>
        <v>0</v>
      </c>
      <c r="Y544" s="7">
        <f>SUMIFS(GQList,GIList,Table_ExternalData_1[[#This Row],[Item_key]],GDList,Table_ExternalData_1[[#Headers],[20]])</f>
        <v>0</v>
      </c>
      <c r="Z544" s="7">
        <f>SUMIFS(GQList,GIList,Table_ExternalData_1[[#This Row],[Item_key]],GDList,Table_ExternalData_1[[#Headers],[21]])</f>
        <v>0</v>
      </c>
      <c r="AA544" s="7">
        <f>SUMIFS(GQList,GIList,Table_ExternalData_1[[#This Row],[Item_key]],GDList,Table_ExternalData_1[[#Headers],[22]])</f>
        <v>0</v>
      </c>
      <c r="AB544" s="7">
        <f>SUMIFS(GQList,GIList,Table_ExternalData_1[[#This Row],[Item_key]],GDList,Table_ExternalData_1[[#Headers],[23]])</f>
        <v>0</v>
      </c>
      <c r="AC544" s="7">
        <f>SUMIFS(GQList,GIList,Table_ExternalData_1[[#This Row],[Item_key]],GDList,Table_ExternalData_1[[#Headers],[24]])</f>
        <v>0</v>
      </c>
      <c r="AD544" s="7">
        <f>SUMIFS(GQList,GIList,Table_ExternalData_1[[#This Row],[Item_key]],GDList,Table_ExternalData_1[[#Headers],[25]])</f>
        <v>0</v>
      </c>
      <c r="AE544" s="7">
        <f>SUMIFS(GQList,GIList,Table_ExternalData_1[[#This Row],[Item_key]],GDList,Table_ExternalData_1[[#Headers],[26]])</f>
        <v>0</v>
      </c>
      <c r="AF544" s="7">
        <f>SUMIFS(GQList,GIList,Table_ExternalData_1[[#This Row],[Item_key]],GDList,Table_ExternalData_1[[#Headers],[27]])</f>
        <v>0</v>
      </c>
      <c r="AG544" s="7">
        <f>SUMIFS(GQList,GIList,Table_ExternalData_1[[#This Row],[Item_key]],GDList,Table_ExternalData_1[[#Headers],[28]])</f>
        <v>0</v>
      </c>
      <c r="AH544" s="7">
        <f>SUMIFS(GQList,GIList,Table_ExternalData_1[[#This Row],[Item_key]],GDList,Table_ExternalData_1[[#Headers],[29]])</f>
        <v>0</v>
      </c>
      <c r="AI544" s="7">
        <f>SUMIFS(GQList,GIList,Table_ExternalData_1[[#This Row],[Item_key]],GDList,Table_ExternalData_1[[#Headers],[30]])</f>
        <v>0</v>
      </c>
      <c r="AJ544" s="7">
        <f>SUMIFS(GQList,GIList,Table_ExternalData_1[[#This Row],[Item_key]],GDList,Table_ExternalData_1[[#Headers],[31]])</f>
        <v>0</v>
      </c>
      <c r="AK544" s="7">
        <f>SUM(Table_ExternalData_1[[#This Row],[1]:[31]])</f>
        <v>2000</v>
      </c>
    </row>
    <row r="545" spans="1:37" hidden="1">
      <c r="A545" s="3" t="s">
        <v>1441</v>
      </c>
      <c r="B545" s="3" t="s">
        <v>600</v>
      </c>
      <c r="C545" s="3" t="s">
        <v>1450</v>
      </c>
      <c r="D545" s="3" t="s">
        <v>1451</v>
      </c>
      <c r="E545" s="6" t="s">
        <v>1662</v>
      </c>
      <c r="F545" s="7">
        <f>SUMIFS(GQList,GIList,Table_ExternalData_1[[#This Row],[Item_key]],GDList,Table_ExternalData_1[[#Headers],[1]])</f>
        <v>0</v>
      </c>
      <c r="G545" s="7">
        <f>SUMIFS(GQList,GIList,Table_ExternalData_1[[#This Row],[Item_key]],GDList,Table_ExternalData_1[[#Headers],[2]])</f>
        <v>0</v>
      </c>
      <c r="H545" s="7">
        <f>SUMIFS(GQList,GIList,Table_ExternalData_1[[#This Row],[Item_key]],GDList,Table_ExternalData_1[[#Headers],[3]])</f>
        <v>0</v>
      </c>
      <c r="I545" s="7">
        <f>SUMIFS(GQList,GIList,Table_ExternalData_1[[#This Row],[Item_key]],GDList,Table_ExternalData_1[[#Headers],[4]])</f>
        <v>0</v>
      </c>
      <c r="J545" s="7">
        <f>SUMIFS(GQList,GIList,Table_ExternalData_1[[#This Row],[Item_key]],GDList,Table_ExternalData_1[[#Headers],[5]])</f>
        <v>0</v>
      </c>
      <c r="K545" s="7">
        <f>SUMIFS(GQList,GIList,Table_ExternalData_1[[#This Row],[Item_key]],GDList,Table_ExternalData_1[[#Headers],[6]])</f>
        <v>0</v>
      </c>
      <c r="L545" s="7">
        <f>SUMIFS(GQList,GIList,Table_ExternalData_1[[#This Row],[Item_key]],GDList,Table_ExternalData_1[[#Headers],[7]])</f>
        <v>0</v>
      </c>
      <c r="M545" s="7">
        <f>SUMIFS(GQList,GIList,Table_ExternalData_1[[#This Row],[Item_key]],GDList,Table_ExternalData_1[[#Headers],[8]])</f>
        <v>0</v>
      </c>
      <c r="N545" s="7">
        <f>SUMIFS(GQList,GIList,Table_ExternalData_1[[#This Row],[Item_key]],GDList,Table_ExternalData_1[[#Headers],[9]])</f>
        <v>0</v>
      </c>
      <c r="O545" s="7">
        <f>SUMIFS(GQList,GIList,Table_ExternalData_1[[#This Row],[Item_key]],GDList,Table_ExternalData_1[[#Headers],[10]])</f>
        <v>0</v>
      </c>
      <c r="P545" s="7">
        <f>SUMIFS(GQList,GIList,Table_ExternalData_1[[#This Row],[Item_key]],GDList,Table_ExternalData_1[[#Headers],[11]])</f>
        <v>0</v>
      </c>
      <c r="Q545" s="7">
        <f>SUMIFS(GQList,GIList,Table_ExternalData_1[[#This Row],[Item_key]],GDList,Table_ExternalData_1[[#Headers],[12]])</f>
        <v>0</v>
      </c>
      <c r="R545" s="7">
        <f>SUMIFS(GQList,GIList,Table_ExternalData_1[[#This Row],[Item_key]],GDList,Table_ExternalData_1[[#Headers],[13]])</f>
        <v>0</v>
      </c>
      <c r="S545" s="7">
        <f>SUMIFS(GQList,GIList,Table_ExternalData_1[[#This Row],[Item_key]],GDList,Table_ExternalData_1[[#Headers],[14]])</f>
        <v>0</v>
      </c>
      <c r="T545" s="7">
        <f>SUMIFS(GQList,GIList,Table_ExternalData_1[[#This Row],[Item_key]],GDList,Table_ExternalData_1[[#Headers],[15]])</f>
        <v>0</v>
      </c>
      <c r="U545" s="7">
        <f>SUMIFS(GQList,GIList,Table_ExternalData_1[[#This Row],[Item_key]],GDList,Table_ExternalData_1[[#Headers],[16]])</f>
        <v>0</v>
      </c>
      <c r="V545" s="7">
        <f>SUMIFS(GQList,GIList,Table_ExternalData_1[[#This Row],[Item_key]],GDList,Table_ExternalData_1[[#Headers],[17]])</f>
        <v>0</v>
      </c>
      <c r="W545" s="7">
        <f>SUMIFS(GQList,GIList,Table_ExternalData_1[[#This Row],[Item_key]],GDList,Table_ExternalData_1[[#Headers],[18]])</f>
        <v>0</v>
      </c>
      <c r="X545" s="7">
        <f>SUMIFS(GQList,GIList,Table_ExternalData_1[[#This Row],[Item_key]],GDList,Table_ExternalData_1[[#Headers],[19]])</f>
        <v>0</v>
      </c>
      <c r="Y545" s="7">
        <f>SUMIFS(GQList,GIList,Table_ExternalData_1[[#This Row],[Item_key]],GDList,Table_ExternalData_1[[#Headers],[20]])</f>
        <v>0</v>
      </c>
      <c r="Z545" s="7">
        <f>SUMIFS(GQList,GIList,Table_ExternalData_1[[#This Row],[Item_key]],GDList,Table_ExternalData_1[[#Headers],[21]])</f>
        <v>0</v>
      </c>
      <c r="AA545" s="7">
        <f>SUMIFS(GQList,GIList,Table_ExternalData_1[[#This Row],[Item_key]],GDList,Table_ExternalData_1[[#Headers],[22]])</f>
        <v>0</v>
      </c>
      <c r="AB545" s="7">
        <f>SUMIFS(GQList,GIList,Table_ExternalData_1[[#This Row],[Item_key]],GDList,Table_ExternalData_1[[#Headers],[23]])</f>
        <v>0</v>
      </c>
      <c r="AC545" s="7">
        <f>SUMIFS(GQList,GIList,Table_ExternalData_1[[#This Row],[Item_key]],GDList,Table_ExternalData_1[[#Headers],[24]])</f>
        <v>0</v>
      </c>
      <c r="AD545" s="7">
        <f>SUMIFS(GQList,GIList,Table_ExternalData_1[[#This Row],[Item_key]],GDList,Table_ExternalData_1[[#Headers],[25]])</f>
        <v>0</v>
      </c>
      <c r="AE545" s="7">
        <f>SUMIFS(GQList,GIList,Table_ExternalData_1[[#This Row],[Item_key]],GDList,Table_ExternalData_1[[#Headers],[26]])</f>
        <v>0</v>
      </c>
      <c r="AF545" s="7">
        <f>SUMIFS(GQList,GIList,Table_ExternalData_1[[#This Row],[Item_key]],GDList,Table_ExternalData_1[[#Headers],[27]])</f>
        <v>0</v>
      </c>
      <c r="AG545" s="7">
        <f>SUMIFS(GQList,GIList,Table_ExternalData_1[[#This Row],[Item_key]],GDList,Table_ExternalData_1[[#Headers],[28]])</f>
        <v>0</v>
      </c>
      <c r="AH545" s="7">
        <f>SUMIFS(GQList,GIList,Table_ExternalData_1[[#This Row],[Item_key]],GDList,Table_ExternalData_1[[#Headers],[29]])</f>
        <v>0</v>
      </c>
      <c r="AI545" s="7">
        <f>SUMIFS(GQList,GIList,Table_ExternalData_1[[#This Row],[Item_key]],GDList,Table_ExternalData_1[[#Headers],[30]])</f>
        <v>0</v>
      </c>
      <c r="AJ545" s="7">
        <f>SUMIFS(GQList,GIList,Table_ExternalData_1[[#This Row],[Item_key]],GDList,Table_ExternalData_1[[#Headers],[31]])</f>
        <v>400</v>
      </c>
      <c r="AK545" s="7">
        <f>SUM(Table_ExternalData_1[[#This Row],[1]:[31]])</f>
        <v>400</v>
      </c>
    </row>
    <row r="546" spans="1:37" ht="36" hidden="1">
      <c r="A546" s="3" t="s">
        <v>2018</v>
      </c>
      <c r="B546" s="3" t="s">
        <v>324</v>
      </c>
      <c r="C546" s="3" t="s">
        <v>1446</v>
      </c>
      <c r="D546" s="3" t="s">
        <v>1447</v>
      </c>
      <c r="E546" s="6" t="s">
        <v>1662</v>
      </c>
      <c r="F546" s="7">
        <f>SUMIFS(GQList,GIList,Table_ExternalData_1[[#This Row],[Item_key]],GDList,Table_ExternalData_1[[#Headers],[1]])</f>
        <v>0</v>
      </c>
      <c r="G546" s="7">
        <f>SUMIFS(GQList,GIList,Table_ExternalData_1[[#This Row],[Item_key]],GDList,Table_ExternalData_1[[#Headers],[2]])</f>
        <v>0</v>
      </c>
      <c r="H546" s="7">
        <f>SUMIFS(GQList,GIList,Table_ExternalData_1[[#This Row],[Item_key]],GDList,Table_ExternalData_1[[#Headers],[3]])</f>
        <v>0</v>
      </c>
      <c r="I546" s="7">
        <f>SUMIFS(GQList,GIList,Table_ExternalData_1[[#This Row],[Item_key]],GDList,Table_ExternalData_1[[#Headers],[4]])</f>
        <v>0</v>
      </c>
      <c r="J546" s="7">
        <f>SUMIFS(GQList,GIList,Table_ExternalData_1[[#This Row],[Item_key]],GDList,Table_ExternalData_1[[#Headers],[5]])</f>
        <v>0</v>
      </c>
      <c r="K546" s="7">
        <f>SUMIFS(GQList,GIList,Table_ExternalData_1[[#This Row],[Item_key]],GDList,Table_ExternalData_1[[#Headers],[6]])</f>
        <v>0</v>
      </c>
      <c r="L546" s="7">
        <f>SUMIFS(GQList,GIList,Table_ExternalData_1[[#This Row],[Item_key]],GDList,Table_ExternalData_1[[#Headers],[7]])</f>
        <v>0</v>
      </c>
      <c r="M546" s="7">
        <f>SUMIFS(GQList,GIList,Table_ExternalData_1[[#This Row],[Item_key]],GDList,Table_ExternalData_1[[#Headers],[8]])</f>
        <v>0</v>
      </c>
      <c r="N546" s="7">
        <f>SUMIFS(GQList,GIList,Table_ExternalData_1[[#This Row],[Item_key]],GDList,Table_ExternalData_1[[#Headers],[9]])</f>
        <v>0</v>
      </c>
      <c r="O546" s="7">
        <f>SUMIFS(GQList,GIList,Table_ExternalData_1[[#This Row],[Item_key]],GDList,Table_ExternalData_1[[#Headers],[10]])</f>
        <v>0</v>
      </c>
      <c r="P546" s="7">
        <f>SUMIFS(GQList,GIList,Table_ExternalData_1[[#This Row],[Item_key]],GDList,Table_ExternalData_1[[#Headers],[11]])</f>
        <v>0</v>
      </c>
      <c r="Q546" s="7">
        <f>SUMIFS(GQList,GIList,Table_ExternalData_1[[#This Row],[Item_key]],GDList,Table_ExternalData_1[[#Headers],[12]])</f>
        <v>2000</v>
      </c>
      <c r="R546" s="7">
        <f>SUMIFS(GQList,GIList,Table_ExternalData_1[[#This Row],[Item_key]],GDList,Table_ExternalData_1[[#Headers],[13]])</f>
        <v>0</v>
      </c>
      <c r="S546" s="7">
        <f>SUMIFS(GQList,GIList,Table_ExternalData_1[[#This Row],[Item_key]],GDList,Table_ExternalData_1[[#Headers],[14]])</f>
        <v>3000</v>
      </c>
      <c r="T546" s="7">
        <f>SUMIFS(GQList,GIList,Table_ExternalData_1[[#This Row],[Item_key]],GDList,Table_ExternalData_1[[#Headers],[15]])</f>
        <v>0</v>
      </c>
      <c r="U546" s="7">
        <f>SUMIFS(GQList,GIList,Table_ExternalData_1[[#This Row],[Item_key]],GDList,Table_ExternalData_1[[#Headers],[16]])</f>
        <v>0</v>
      </c>
      <c r="V546" s="7">
        <f>SUMIFS(GQList,GIList,Table_ExternalData_1[[#This Row],[Item_key]],GDList,Table_ExternalData_1[[#Headers],[17]])</f>
        <v>0</v>
      </c>
      <c r="W546" s="7">
        <f>SUMIFS(GQList,GIList,Table_ExternalData_1[[#This Row],[Item_key]],GDList,Table_ExternalData_1[[#Headers],[18]])</f>
        <v>0</v>
      </c>
      <c r="X546" s="7">
        <f>SUMIFS(GQList,GIList,Table_ExternalData_1[[#This Row],[Item_key]],GDList,Table_ExternalData_1[[#Headers],[19]])</f>
        <v>0</v>
      </c>
      <c r="Y546" s="7">
        <f>SUMIFS(GQList,GIList,Table_ExternalData_1[[#This Row],[Item_key]],GDList,Table_ExternalData_1[[#Headers],[20]])</f>
        <v>0</v>
      </c>
      <c r="Z546" s="7">
        <f>SUMIFS(GQList,GIList,Table_ExternalData_1[[#This Row],[Item_key]],GDList,Table_ExternalData_1[[#Headers],[21]])</f>
        <v>0</v>
      </c>
      <c r="AA546" s="7">
        <f>SUMIFS(GQList,GIList,Table_ExternalData_1[[#This Row],[Item_key]],GDList,Table_ExternalData_1[[#Headers],[22]])</f>
        <v>0</v>
      </c>
      <c r="AB546" s="7">
        <f>SUMIFS(GQList,GIList,Table_ExternalData_1[[#This Row],[Item_key]],GDList,Table_ExternalData_1[[#Headers],[23]])</f>
        <v>0</v>
      </c>
      <c r="AC546" s="7">
        <f>SUMIFS(GQList,GIList,Table_ExternalData_1[[#This Row],[Item_key]],GDList,Table_ExternalData_1[[#Headers],[24]])</f>
        <v>0</v>
      </c>
      <c r="AD546" s="7">
        <f>SUMIFS(GQList,GIList,Table_ExternalData_1[[#This Row],[Item_key]],GDList,Table_ExternalData_1[[#Headers],[25]])</f>
        <v>0</v>
      </c>
      <c r="AE546" s="7">
        <f>SUMIFS(GQList,GIList,Table_ExternalData_1[[#This Row],[Item_key]],GDList,Table_ExternalData_1[[#Headers],[26]])</f>
        <v>0</v>
      </c>
      <c r="AF546" s="7">
        <f>SUMIFS(GQList,GIList,Table_ExternalData_1[[#This Row],[Item_key]],GDList,Table_ExternalData_1[[#Headers],[27]])</f>
        <v>0</v>
      </c>
      <c r="AG546" s="7">
        <f>SUMIFS(GQList,GIList,Table_ExternalData_1[[#This Row],[Item_key]],GDList,Table_ExternalData_1[[#Headers],[28]])</f>
        <v>0</v>
      </c>
      <c r="AH546" s="7">
        <f>SUMIFS(GQList,GIList,Table_ExternalData_1[[#This Row],[Item_key]],GDList,Table_ExternalData_1[[#Headers],[29]])</f>
        <v>0</v>
      </c>
      <c r="AI546" s="7">
        <f>SUMIFS(GQList,GIList,Table_ExternalData_1[[#This Row],[Item_key]],GDList,Table_ExternalData_1[[#Headers],[30]])</f>
        <v>0</v>
      </c>
      <c r="AJ546" s="7">
        <f>SUMIFS(GQList,GIList,Table_ExternalData_1[[#This Row],[Item_key]],GDList,Table_ExternalData_1[[#Headers],[31]])</f>
        <v>0</v>
      </c>
      <c r="AK546" s="7">
        <f>SUM(Table_ExternalData_1[[#This Row],[1]:[31]])</f>
        <v>5000</v>
      </c>
    </row>
    <row r="547" spans="1:37" ht="36" hidden="1">
      <c r="A547" s="3" t="s">
        <v>2018</v>
      </c>
      <c r="B547" s="3" t="s">
        <v>324</v>
      </c>
      <c r="C547" s="3" t="s">
        <v>1446</v>
      </c>
      <c r="D547" s="3" t="s">
        <v>1447</v>
      </c>
      <c r="E547" s="6" t="s">
        <v>2021</v>
      </c>
      <c r="F547" s="7">
        <f>SUMIFS(GQList,GIList,Table_ExternalData_1[[#This Row],[Item_key]],GDList,Table_ExternalData_1[[#Headers],[1]])</f>
        <v>0</v>
      </c>
      <c r="G547" s="7">
        <f>SUMIFS(GQList,GIList,Table_ExternalData_1[[#This Row],[Item_key]],GDList,Table_ExternalData_1[[#Headers],[2]])</f>
        <v>0</v>
      </c>
      <c r="H547" s="7">
        <f>SUMIFS(GQList,GIList,Table_ExternalData_1[[#This Row],[Item_key]],GDList,Table_ExternalData_1[[#Headers],[3]])</f>
        <v>0</v>
      </c>
      <c r="I547" s="7">
        <f>SUMIFS(GQList,GIList,Table_ExternalData_1[[#This Row],[Item_key]],GDList,Table_ExternalData_1[[#Headers],[4]])</f>
        <v>0</v>
      </c>
      <c r="J547" s="7">
        <f>SUMIFS(GQList,GIList,Table_ExternalData_1[[#This Row],[Item_key]],GDList,Table_ExternalData_1[[#Headers],[5]])</f>
        <v>0</v>
      </c>
      <c r="K547" s="7">
        <f>SUMIFS(GQList,GIList,Table_ExternalData_1[[#This Row],[Item_key]],GDList,Table_ExternalData_1[[#Headers],[6]])</f>
        <v>0</v>
      </c>
      <c r="L547" s="7">
        <f>SUMIFS(GQList,GIList,Table_ExternalData_1[[#This Row],[Item_key]],GDList,Table_ExternalData_1[[#Headers],[7]])</f>
        <v>0</v>
      </c>
      <c r="M547" s="7">
        <f>SUMIFS(GQList,GIList,Table_ExternalData_1[[#This Row],[Item_key]],GDList,Table_ExternalData_1[[#Headers],[8]])</f>
        <v>0</v>
      </c>
      <c r="N547" s="7">
        <f>SUMIFS(GQList,GIList,Table_ExternalData_1[[#This Row],[Item_key]],GDList,Table_ExternalData_1[[#Headers],[9]])</f>
        <v>0</v>
      </c>
      <c r="O547" s="7">
        <f>SUMIFS(GQList,GIList,Table_ExternalData_1[[#This Row],[Item_key]],GDList,Table_ExternalData_1[[#Headers],[10]])</f>
        <v>0</v>
      </c>
      <c r="P547" s="7">
        <f>SUMIFS(GQList,GIList,Table_ExternalData_1[[#This Row],[Item_key]],GDList,Table_ExternalData_1[[#Headers],[11]])</f>
        <v>0</v>
      </c>
      <c r="Q547" s="7">
        <f>SUMIFS(GQList,GIList,Table_ExternalData_1[[#This Row],[Item_key]],GDList,Table_ExternalData_1[[#Headers],[12]])</f>
        <v>2000</v>
      </c>
      <c r="R547" s="7">
        <f>SUMIFS(GQList,GIList,Table_ExternalData_1[[#This Row],[Item_key]],GDList,Table_ExternalData_1[[#Headers],[13]])</f>
        <v>0</v>
      </c>
      <c r="S547" s="7">
        <f>SUMIFS(GQList,GIList,Table_ExternalData_1[[#This Row],[Item_key]],GDList,Table_ExternalData_1[[#Headers],[14]])</f>
        <v>3000</v>
      </c>
      <c r="T547" s="7">
        <f>SUMIFS(GQList,GIList,Table_ExternalData_1[[#This Row],[Item_key]],GDList,Table_ExternalData_1[[#Headers],[15]])</f>
        <v>0</v>
      </c>
      <c r="U547" s="7">
        <f>SUMIFS(GQList,GIList,Table_ExternalData_1[[#This Row],[Item_key]],GDList,Table_ExternalData_1[[#Headers],[16]])</f>
        <v>0</v>
      </c>
      <c r="V547" s="7">
        <f>SUMIFS(GQList,GIList,Table_ExternalData_1[[#This Row],[Item_key]],GDList,Table_ExternalData_1[[#Headers],[17]])</f>
        <v>0</v>
      </c>
      <c r="W547" s="7">
        <f>SUMIFS(GQList,GIList,Table_ExternalData_1[[#This Row],[Item_key]],GDList,Table_ExternalData_1[[#Headers],[18]])</f>
        <v>0</v>
      </c>
      <c r="X547" s="7">
        <f>SUMIFS(GQList,GIList,Table_ExternalData_1[[#This Row],[Item_key]],GDList,Table_ExternalData_1[[#Headers],[19]])</f>
        <v>0</v>
      </c>
      <c r="Y547" s="7">
        <f>SUMIFS(GQList,GIList,Table_ExternalData_1[[#This Row],[Item_key]],GDList,Table_ExternalData_1[[#Headers],[20]])</f>
        <v>0</v>
      </c>
      <c r="Z547" s="7">
        <f>SUMIFS(GQList,GIList,Table_ExternalData_1[[#This Row],[Item_key]],GDList,Table_ExternalData_1[[#Headers],[21]])</f>
        <v>0</v>
      </c>
      <c r="AA547" s="7">
        <f>SUMIFS(GQList,GIList,Table_ExternalData_1[[#This Row],[Item_key]],GDList,Table_ExternalData_1[[#Headers],[22]])</f>
        <v>0</v>
      </c>
      <c r="AB547" s="7">
        <f>SUMIFS(GQList,GIList,Table_ExternalData_1[[#This Row],[Item_key]],GDList,Table_ExternalData_1[[#Headers],[23]])</f>
        <v>0</v>
      </c>
      <c r="AC547" s="7">
        <f>SUMIFS(GQList,GIList,Table_ExternalData_1[[#This Row],[Item_key]],GDList,Table_ExternalData_1[[#Headers],[24]])</f>
        <v>0</v>
      </c>
      <c r="AD547" s="7">
        <f>SUMIFS(GQList,GIList,Table_ExternalData_1[[#This Row],[Item_key]],GDList,Table_ExternalData_1[[#Headers],[25]])</f>
        <v>0</v>
      </c>
      <c r="AE547" s="7">
        <f>SUMIFS(GQList,GIList,Table_ExternalData_1[[#This Row],[Item_key]],GDList,Table_ExternalData_1[[#Headers],[26]])</f>
        <v>0</v>
      </c>
      <c r="AF547" s="7">
        <f>SUMIFS(GQList,GIList,Table_ExternalData_1[[#This Row],[Item_key]],GDList,Table_ExternalData_1[[#Headers],[27]])</f>
        <v>0</v>
      </c>
      <c r="AG547" s="7">
        <f>SUMIFS(GQList,GIList,Table_ExternalData_1[[#This Row],[Item_key]],GDList,Table_ExternalData_1[[#Headers],[28]])</f>
        <v>0</v>
      </c>
      <c r="AH547" s="7">
        <f>SUMIFS(GQList,GIList,Table_ExternalData_1[[#This Row],[Item_key]],GDList,Table_ExternalData_1[[#Headers],[29]])</f>
        <v>0</v>
      </c>
      <c r="AI547" s="7">
        <f>SUMIFS(GQList,GIList,Table_ExternalData_1[[#This Row],[Item_key]],GDList,Table_ExternalData_1[[#Headers],[30]])</f>
        <v>0</v>
      </c>
      <c r="AJ547" s="7">
        <f>SUMIFS(GQList,GIList,Table_ExternalData_1[[#This Row],[Item_key]],GDList,Table_ExternalData_1[[#Headers],[31]])</f>
        <v>0</v>
      </c>
      <c r="AK547" s="7">
        <f>SUM(Table_ExternalData_1[[#This Row],[1]:[31]])</f>
        <v>5000</v>
      </c>
    </row>
    <row r="548" spans="1:37" ht="24" hidden="1">
      <c r="A548" s="3" t="s">
        <v>1452</v>
      </c>
      <c r="B548" s="3" t="s">
        <v>208</v>
      </c>
      <c r="C548" s="3" t="s">
        <v>1453</v>
      </c>
      <c r="D548" s="3" t="s">
        <v>1454</v>
      </c>
      <c r="E548" s="6" t="s">
        <v>1662</v>
      </c>
      <c r="F548" s="7">
        <f>SUMIFS(GQList,GIList,Table_ExternalData_1[[#This Row],[Item_key]],GDList,Table_ExternalData_1[[#Headers],[1]])</f>
        <v>0</v>
      </c>
      <c r="G548" s="7">
        <f>SUMIFS(GQList,GIList,Table_ExternalData_1[[#This Row],[Item_key]],GDList,Table_ExternalData_1[[#Headers],[2]])</f>
        <v>0</v>
      </c>
      <c r="H548" s="7">
        <f>SUMIFS(GQList,GIList,Table_ExternalData_1[[#This Row],[Item_key]],GDList,Table_ExternalData_1[[#Headers],[3]])</f>
        <v>0</v>
      </c>
      <c r="I548" s="7">
        <f>SUMIFS(GQList,GIList,Table_ExternalData_1[[#This Row],[Item_key]],GDList,Table_ExternalData_1[[#Headers],[4]])</f>
        <v>0</v>
      </c>
      <c r="J548" s="7">
        <f>SUMIFS(GQList,GIList,Table_ExternalData_1[[#This Row],[Item_key]],GDList,Table_ExternalData_1[[#Headers],[5]])</f>
        <v>0</v>
      </c>
      <c r="K548" s="7">
        <f>SUMIFS(GQList,GIList,Table_ExternalData_1[[#This Row],[Item_key]],GDList,Table_ExternalData_1[[#Headers],[6]])</f>
        <v>0</v>
      </c>
      <c r="L548" s="7">
        <f>SUMIFS(GQList,GIList,Table_ExternalData_1[[#This Row],[Item_key]],GDList,Table_ExternalData_1[[#Headers],[7]])</f>
        <v>0</v>
      </c>
      <c r="M548" s="7">
        <f>SUMIFS(GQList,GIList,Table_ExternalData_1[[#This Row],[Item_key]],GDList,Table_ExternalData_1[[#Headers],[8]])</f>
        <v>0</v>
      </c>
      <c r="N548" s="7">
        <f>SUMIFS(GQList,GIList,Table_ExternalData_1[[#This Row],[Item_key]],GDList,Table_ExternalData_1[[#Headers],[9]])</f>
        <v>1000</v>
      </c>
      <c r="O548" s="7">
        <f>SUMIFS(GQList,GIList,Table_ExternalData_1[[#This Row],[Item_key]],GDList,Table_ExternalData_1[[#Headers],[10]])</f>
        <v>0</v>
      </c>
      <c r="P548" s="7">
        <f>SUMIFS(GQList,GIList,Table_ExternalData_1[[#This Row],[Item_key]],GDList,Table_ExternalData_1[[#Headers],[11]])</f>
        <v>0</v>
      </c>
      <c r="Q548" s="7">
        <f>SUMIFS(GQList,GIList,Table_ExternalData_1[[#This Row],[Item_key]],GDList,Table_ExternalData_1[[#Headers],[12]])</f>
        <v>0</v>
      </c>
      <c r="R548" s="7">
        <f>SUMIFS(GQList,GIList,Table_ExternalData_1[[#This Row],[Item_key]],GDList,Table_ExternalData_1[[#Headers],[13]])</f>
        <v>0</v>
      </c>
      <c r="S548" s="7">
        <f>SUMIFS(GQList,GIList,Table_ExternalData_1[[#This Row],[Item_key]],GDList,Table_ExternalData_1[[#Headers],[14]])</f>
        <v>0</v>
      </c>
      <c r="T548" s="7">
        <f>SUMIFS(GQList,GIList,Table_ExternalData_1[[#This Row],[Item_key]],GDList,Table_ExternalData_1[[#Headers],[15]])</f>
        <v>0</v>
      </c>
      <c r="U548" s="7">
        <f>SUMIFS(GQList,GIList,Table_ExternalData_1[[#This Row],[Item_key]],GDList,Table_ExternalData_1[[#Headers],[16]])</f>
        <v>0</v>
      </c>
      <c r="V548" s="7">
        <f>SUMIFS(GQList,GIList,Table_ExternalData_1[[#This Row],[Item_key]],GDList,Table_ExternalData_1[[#Headers],[17]])</f>
        <v>0</v>
      </c>
      <c r="W548" s="7">
        <f>SUMIFS(GQList,GIList,Table_ExternalData_1[[#This Row],[Item_key]],GDList,Table_ExternalData_1[[#Headers],[18]])</f>
        <v>0</v>
      </c>
      <c r="X548" s="7">
        <f>SUMIFS(GQList,GIList,Table_ExternalData_1[[#This Row],[Item_key]],GDList,Table_ExternalData_1[[#Headers],[19]])</f>
        <v>0</v>
      </c>
      <c r="Y548" s="7">
        <f>SUMIFS(GQList,GIList,Table_ExternalData_1[[#This Row],[Item_key]],GDList,Table_ExternalData_1[[#Headers],[20]])</f>
        <v>0</v>
      </c>
      <c r="Z548" s="7">
        <f>SUMIFS(GQList,GIList,Table_ExternalData_1[[#This Row],[Item_key]],GDList,Table_ExternalData_1[[#Headers],[21]])</f>
        <v>0</v>
      </c>
      <c r="AA548" s="7">
        <f>SUMIFS(GQList,GIList,Table_ExternalData_1[[#This Row],[Item_key]],GDList,Table_ExternalData_1[[#Headers],[22]])</f>
        <v>0</v>
      </c>
      <c r="AB548" s="7">
        <f>SUMIFS(GQList,GIList,Table_ExternalData_1[[#This Row],[Item_key]],GDList,Table_ExternalData_1[[#Headers],[23]])</f>
        <v>0</v>
      </c>
      <c r="AC548" s="7">
        <f>SUMIFS(GQList,GIList,Table_ExternalData_1[[#This Row],[Item_key]],GDList,Table_ExternalData_1[[#Headers],[24]])</f>
        <v>0</v>
      </c>
      <c r="AD548" s="7">
        <f>SUMIFS(GQList,GIList,Table_ExternalData_1[[#This Row],[Item_key]],GDList,Table_ExternalData_1[[#Headers],[25]])</f>
        <v>0</v>
      </c>
      <c r="AE548" s="7">
        <f>SUMIFS(GQList,GIList,Table_ExternalData_1[[#This Row],[Item_key]],GDList,Table_ExternalData_1[[#Headers],[26]])</f>
        <v>0</v>
      </c>
      <c r="AF548" s="7">
        <f>SUMIFS(GQList,GIList,Table_ExternalData_1[[#This Row],[Item_key]],GDList,Table_ExternalData_1[[#Headers],[27]])</f>
        <v>0</v>
      </c>
      <c r="AG548" s="7">
        <f>SUMIFS(GQList,GIList,Table_ExternalData_1[[#This Row],[Item_key]],GDList,Table_ExternalData_1[[#Headers],[28]])</f>
        <v>0</v>
      </c>
      <c r="AH548" s="7">
        <f>SUMIFS(GQList,GIList,Table_ExternalData_1[[#This Row],[Item_key]],GDList,Table_ExternalData_1[[#Headers],[29]])</f>
        <v>0</v>
      </c>
      <c r="AI548" s="7">
        <f>SUMIFS(GQList,GIList,Table_ExternalData_1[[#This Row],[Item_key]],GDList,Table_ExternalData_1[[#Headers],[30]])</f>
        <v>0</v>
      </c>
      <c r="AJ548" s="7">
        <f>SUMIFS(GQList,GIList,Table_ExternalData_1[[#This Row],[Item_key]],GDList,Table_ExternalData_1[[#Headers],[31]])</f>
        <v>0</v>
      </c>
      <c r="AK548" s="7">
        <f>SUM(Table_ExternalData_1[[#This Row],[1]:[31]])</f>
        <v>1000</v>
      </c>
    </row>
    <row r="549" spans="1:37" ht="24" hidden="1">
      <c r="A549" s="3" t="s">
        <v>1452</v>
      </c>
      <c r="B549" s="3" t="s">
        <v>285</v>
      </c>
      <c r="C549" s="3" t="s">
        <v>1455</v>
      </c>
      <c r="D549" s="3" t="s">
        <v>1456</v>
      </c>
      <c r="E549" s="6" t="s">
        <v>1662</v>
      </c>
      <c r="F549" s="7">
        <f>SUMIFS(GQList,GIList,Table_ExternalData_1[[#This Row],[Item_key]],GDList,Table_ExternalData_1[[#Headers],[1]])</f>
        <v>0</v>
      </c>
      <c r="G549" s="7">
        <f>SUMIFS(GQList,GIList,Table_ExternalData_1[[#This Row],[Item_key]],GDList,Table_ExternalData_1[[#Headers],[2]])</f>
        <v>0</v>
      </c>
      <c r="H549" s="7">
        <f>SUMIFS(GQList,GIList,Table_ExternalData_1[[#This Row],[Item_key]],GDList,Table_ExternalData_1[[#Headers],[3]])</f>
        <v>0</v>
      </c>
      <c r="I549" s="7">
        <f>SUMIFS(GQList,GIList,Table_ExternalData_1[[#This Row],[Item_key]],GDList,Table_ExternalData_1[[#Headers],[4]])</f>
        <v>0</v>
      </c>
      <c r="J549" s="7">
        <f>SUMIFS(GQList,GIList,Table_ExternalData_1[[#This Row],[Item_key]],GDList,Table_ExternalData_1[[#Headers],[5]])</f>
        <v>0</v>
      </c>
      <c r="K549" s="7">
        <f>SUMIFS(GQList,GIList,Table_ExternalData_1[[#This Row],[Item_key]],GDList,Table_ExternalData_1[[#Headers],[6]])</f>
        <v>0</v>
      </c>
      <c r="L549" s="7">
        <f>SUMIFS(GQList,GIList,Table_ExternalData_1[[#This Row],[Item_key]],GDList,Table_ExternalData_1[[#Headers],[7]])</f>
        <v>0</v>
      </c>
      <c r="M549" s="7">
        <f>SUMIFS(GQList,GIList,Table_ExternalData_1[[#This Row],[Item_key]],GDList,Table_ExternalData_1[[#Headers],[8]])</f>
        <v>0</v>
      </c>
      <c r="N549" s="7">
        <f>SUMIFS(GQList,GIList,Table_ExternalData_1[[#This Row],[Item_key]],GDList,Table_ExternalData_1[[#Headers],[9]])</f>
        <v>0</v>
      </c>
      <c r="O549" s="7">
        <f>SUMIFS(GQList,GIList,Table_ExternalData_1[[#This Row],[Item_key]],GDList,Table_ExternalData_1[[#Headers],[10]])</f>
        <v>500</v>
      </c>
      <c r="P549" s="7">
        <f>SUMIFS(GQList,GIList,Table_ExternalData_1[[#This Row],[Item_key]],GDList,Table_ExternalData_1[[#Headers],[11]])</f>
        <v>0</v>
      </c>
      <c r="Q549" s="7">
        <f>SUMIFS(GQList,GIList,Table_ExternalData_1[[#This Row],[Item_key]],GDList,Table_ExternalData_1[[#Headers],[12]])</f>
        <v>0</v>
      </c>
      <c r="R549" s="7">
        <f>SUMIFS(GQList,GIList,Table_ExternalData_1[[#This Row],[Item_key]],GDList,Table_ExternalData_1[[#Headers],[13]])</f>
        <v>0</v>
      </c>
      <c r="S549" s="7">
        <f>SUMIFS(GQList,GIList,Table_ExternalData_1[[#This Row],[Item_key]],GDList,Table_ExternalData_1[[#Headers],[14]])</f>
        <v>0</v>
      </c>
      <c r="T549" s="7">
        <f>SUMIFS(GQList,GIList,Table_ExternalData_1[[#This Row],[Item_key]],GDList,Table_ExternalData_1[[#Headers],[15]])</f>
        <v>0</v>
      </c>
      <c r="U549" s="7">
        <f>SUMIFS(GQList,GIList,Table_ExternalData_1[[#This Row],[Item_key]],GDList,Table_ExternalData_1[[#Headers],[16]])</f>
        <v>0</v>
      </c>
      <c r="V549" s="7">
        <f>SUMIFS(GQList,GIList,Table_ExternalData_1[[#This Row],[Item_key]],GDList,Table_ExternalData_1[[#Headers],[17]])</f>
        <v>0</v>
      </c>
      <c r="W549" s="7">
        <f>SUMIFS(GQList,GIList,Table_ExternalData_1[[#This Row],[Item_key]],GDList,Table_ExternalData_1[[#Headers],[18]])</f>
        <v>0</v>
      </c>
      <c r="X549" s="7">
        <f>SUMIFS(GQList,GIList,Table_ExternalData_1[[#This Row],[Item_key]],GDList,Table_ExternalData_1[[#Headers],[19]])</f>
        <v>0</v>
      </c>
      <c r="Y549" s="7">
        <f>SUMIFS(GQList,GIList,Table_ExternalData_1[[#This Row],[Item_key]],GDList,Table_ExternalData_1[[#Headers],[20]])</f>
        <v>0</v>
      </c>
      <c r="Z549" s="7">
        <f>SUMIFS(GQList,GIList,Table_ExternalData_1[[#This Row],[Item_key]],GDList,Table_ExternalData_1[[#Headers],[21]])</f>
        <v>0</v>
      </c>
      <c r="AA549" s="7">
        <f>SUMIFS(GQList,GIList,Table_ExternalData_1[[#This Row],[Item_key]],GDList,Table_ExternalData_1[[#Headers],[22]])</f>
        <v>0</v>
      </c>
      <c r="AB549" s="7">
        <f>SUMIFS(GQList,GIList,Table_ExternalData_1[[#This Row],[Item_key]],GDList,Table_ExternalData_1[[#Headers],[23]])</f>
        <v>0</v>
      </c>
      <c r="AC549" s="7">
        <f>SUMIFS(GQList,GIList,Table_ExternalData_1[[#This Row],[Item_key]],GDList,Table_ExternalData_1[[#Headers],[24]])</f>
        <v>0</v>
      </c>
      <c r="AD549" s="7">
        <f>SUMIFS(GQList,GIList,Table_ExternalData_1[[#This Row],[Item_key]],GDList,Table_ExternalData_1[[#Headers],[25]])</f>
        <v>0</v>
      </c>
      <c r="AE549" s="7">
        <f>SUMIFS(GQList,GIList,Table_ExternalData_1[[#This Row],[Item_key]],GDList,Table_ExternalData_1[[#Headers],[26]])</f>
        <v>0</v>
      </c>
      <c r="AF549" s="7">
        <f>SUMIFS(GQList,GIList,Table_ExternalData_1[[#This Row],[Item_key]],GDList,Table_ExternalData_1[[#Headers],[27]])</f>
        <v>0</v>
      </c>
      <c r="AG549" s="7">
        <f>SUMIFS(GQList,GIList,Table_ExternalData_1[[#This Row],[Item_key]],GDList,Table_ExternalData_1[[#Headers],[28]])</f>
        <v>0</v>
      </c>
      <c r="AH549" s="7">
        <f>SUMIFS(GQList,GIList,Table_ExternalData_1[[#This Row],[Item_key]],GDList,Table_ExternalData_1[[#Headers],[29]])</f>
        <v>0</v>
      </c>
      <c r="AI549" s="7">
        <f>SUMIFS(GQList,GIList,Table_ExternalData_1[[#This Row],[Item_key]],GDList,Table_ExternalData_1[[#Headers],[30]])</f>
        <v>0</v>
      </c>
      <c r="AJ549" s="7">
        <f>SUMIFS(GQList,GIList,Table_ExternalData_1[[#This Row],[Item_key]],GDList,Table_ExternalData_1[[#Headers],[31]])</f>
        <v>0</v>
      </c>
      <c r="AK549" s="7">
        <f>SUM(Table_ExternalData_1[[#This Row],[1]:[31]])</f>
        <v>500</v>
      </c>
    </row>
    <row r="550" spans="1:37" ht="24" hidden="1">
      <c r="A550" s="3" t="s">
        <v>1452</v>
      </c>
      <c r="B550" s="3" t="s">
        <v>210</v>
      </c>
      <c r="C550" s="3" t="s">
        <v>1457</v>
      </c>
      <c r="D550" s="3" t="s">
        <v>1458</v>
      </c>
      <c r="E550" s="6" t="s">
        <v>1662</v>
      </c>
      <c r="F550" s="7">
        <f>SUMIFS(GQList,GIList,Table_ExternalData_1[[#This Row],[Item_key]],GDList,Table_ExternalData_1[[#Headers],[1]])</f>
        <v>0</v>
      </c>
      <c r="G550" s="7">
        <f>SUMIFS(GQList,GIList,Table_ExternalData_1[[#This Row],[Item_key]],GDList,Table_ExternalData_1[[#Headers],[2]])</f>
        <v>0</v>
      </c>
      <c r="H550" s="7">
        <f>SUMIFS(GQList,GIList,Table_ExternalData_1[[#This Row],[Item_key]],GDList,Table_ExternalData_1[[#Headers],[3]])</f>
        <v>0</v>
      </c>
      <c r="I550" s="7">
        <f>SUMIFS(GQList,GIList,Table_ExternalData_1[[#This Row],[Item_key]],GDList,Table_ExternalData_1[[#Headers],[4]])</f>
        <v>0</v>
      </c>
      <c r="J550" s="7">
        <f>SUMIFS(GQList,GIList,Table_ExternalData_1[[#This Row],[Item_key]],GDList,Table_ExternalData_1[[#Headers],[5]])</f>
        <v>0</v>
      </c>
      <c r="K550" s="7">
        <f>SUMIFS(GQList,GIList,Table_ExternalData_1[[#This Row],[Item_key]],GDList,Table_ExternalData_1[[#Headers],[6]])</f>
        <v>0</v>
      </c>
      <c r="L550" s="7">
        <f>SUMIFS(GQList,GIList,Table_ExternalData_1[[#This Row],[Item_key]],GDList,Table_ExternalData_1[[#Headers],[7]])</f>
        <v>0</v>
      </c>
      <c r="M550" s="7">
        <f>SUMIFS(GQList,GIList,Table_ExternalData_1[[#This Row],[Item_key]],GDList,Table_ExternalData_1[[#Headers],[8]])</f>
        <v>0</v>
      </c>
      <c r="N550" s="7">
        <f>SUMIFS(GQList,GIList,Table_ExternalData_1[[#This Row],[Item_key]],GDList,Table_ExternalData_1[[#Headers],[9]])</f>
        <v>500</v>
      </c>
      <c r="O550" s="7">
        <f>SUMIFS(GQList,GIList,Table_ExternalData_1[[#This Row],[Item_key]],GDList,Table_ExternalData_1[[#Headers],[10]])</f>
        <v>0</v>
      </c>
      <c r="P550" s="7">
        <f>SUMIFS(GQList,GIList,Table_ExternalData_1[[#This Row],[Item_key]],GDList,Table_ExternalData_1[[#Headers],[11]])</f>
        <v>0</v>
      </c>
      <c r="Q550" s="7">
        <f>SUMIFS(GQList,GIList,Table_ExternalData_1[[#This Row],[Item_key]],GDList,Table_ExternalData_1[[#Headers],[12]])</f>
        <v>0</v>
      </c>
      <c r="R550" s="7">
        <f>SUMIFS(GQList,GIList,Table_ExternalData_1[[#This Row],[Item_key]],GDList,Table_ExternalData_1[[#Headers],[13]])</f>
        <v>0</v>
      </c>
      <c r="S550" s="7">
        <f>SUMIFS(GQList,GIList,Table_ExternalData_1[[#This Row],[Item_key]],GDList,Table_ExternalData_1[[#Headers],[14]])</f>
        <v>0</v>
      </c>
      <c r="T550" s="7">
        <f>SUMIFS(GQList,GIList,Table_ExternalData_1[[#This Row],[Item_key]],GDList,Table_ExternalData_1[[#Headers],[15]])</f>
        <v>0</v>
      </c>
      <c r="U550" s="7">
        <f>SUMIFS(GQList,GIList,Table_ExternalData_1[[#This Row],[Item_key]],GDList,Table_ExternalData_1[[#Headers],[16]])</f>
        <v>0</v>
      </c>
      <c r="V550" s="7">
        <f>SUMIFS(GQList,GIList,Table_ExternalData_1[[#This Row],[Item_key]],GDList,Table_ExternalData_1[[#Headers],[17]])</f>
        <v>0</v>
      </c>
      <c r="W550" s="7">
        <f>SUMIFS(GQList,GIList,Table_ExternalData_1[[#This Row],[Item_key]],GDList,Table_ExternalData_1[[#Headers],[18]])</f>
        <v>0</v>
      </c>
      <c r="X550" s="7">
        <f>SUMIFS(GQList,GIList,Table_ExternalData_1[[#This Row],[Item_key]],GDList,Table_ExternalData_1[[#Headers],[19]])</f>
        <v>0</v>
      </c>
      <c r="Y550" s="7">
        <f>SUMIFS(GQList,GIList,Table_ExternalData_1[[#This Row],[Item_key]],GDList,Table_ExternalData_1[[#Headers],[20]])</f>
        <v>0</v>
      </c>
      <c r="Z550" s="7">
        <f>SUMIFS(GQList,GIList,Table_ExternalData_1[[#This Row],[Item_key]],GDList,Table_ExternalData_1[[#Headers],[21]])</f>
        <v>0</v>
      </c>
      <c r="AA550" s="7">
        <f>SUMIFS(GQList,GIList,Table_ExternalData_1[[#This Row],[Item_key]],GDList,Table_ExternalData_1[[#Headers],[22]])</f>
        <v>0</v>
      </c>
      <c r="AB550" s="7">
        <f>SUMIFS(GQList,GIList,Table_ExternalData_1[[#This Row],[Item_key]],GDList,Table_ExternalData_1[[#Headers],[23]])</f>
        <v>0</v>
      </c>
      <c r="AC550" s="7">
        <f>SUMIFS(GQList,GIList,Table_ExternalData_1[[#This Row],[Item_key]],GDList,Table_ExternalData_1[[#Headers],[24]])</f>
        <v>0</v>
      </c>
      <c r="AD550" s="7">
        <f>SUMIFS(GQList,GIList,Table_ExternalData_1[[#This Row],[Item_key]],GDList,Table_ExternalData_1[[#Headers],[25]])</f>
        <v>0</v>
      </c>
      <c r="AE550" s="7">
        <f>SUMIFS(GQList,GIList,Table_ExternalData_1[[#This Row],[Item_key]],GDList,Table_ExternalData_1[[#Headers],[26]])</f>
        <v>0</v>
      </c>
      <c r="AF550" s="7">
        <f>SUMIFS(GQList,GIList,Table_ExternalData_1[[#This Row],[Item_key]],GDList,Table_ExternalData_1[[#Headers],[27]])</f>
        <v>0</v>
      </c>
      <c r="AG550" s="7">
        <f>SUMIFS(GQList,GIList,Table_ExternalData_1[[#This Row],[Item_key]],GDList,Table_ExternalData_1[[#Headers],[28]])</f>
        <v>0</v>
      </c>
      <c r="AH550" s="7">
        <f>SUMIFS(GQList,GIList,Table_ExternalData_1[[#This Row],[Item_key]],GDList,Table_ExternalData_1[[#Headers],[29]])</f>
        <v>0</v>
      </c>
      <c r="AI550" s="7">
        <f>SUMIFS(GQList,GIList,Table_ExternalData_1[[#This Row],[Item_key]],GDList,Table_ExternalData_1[[#Headers],[30]])</f>
        <v>0</v>
      </c>
      <c r="AJ550" s="7">
        <f>SUMIFS(GQList,GIList,Table_ExternalData_1[[#This Row],[Item_key]],GDList,Table_ExternalData_1[[#Headers],[31]])</f>
        <v>0</v>
      </c>
      <c r="AK550" s="7">
        <f>SUM(Table_ExternalData_1[[#This Row],[1]:[31]])</f>
        <v>500</v>
      </c>
    </row>
    <row r="551" spans="1:37" ht="24" hidden="1">
      <c r="A551" s="3" t="s">
        <v>1452</v>
      </c>
      <c r="B551" s="3" t="s">
        <v>211</v>
      </c>
      <c r="C551" s="3" t="s">
        <v>1459</v>
      </c>
      <c r="D551" s="3" t="s">
        <v>1460</v>
      </c>
      <c r="E551" s="6" t="s">
        <v>1662</v>
      </c>
      <c r="F551" s="7">
        <f>SUMIFS(GQList,GIList,Table_ExternalData_1[[#This Row],[Item_key]],GDList,Table_ExternalData_1[[#Headers],[1]])</f>
        <v>0</v>
      </c>
      <c r="G551" s="7">
        <f>SUMIFS(GQList,GIList,Table_ExternalData_1[[#This Row],[Item_key]],GDList,Table_ExternalData_1[[#Headers],[2]])</f>
        <v>0</v>
      </c>
      <c r="H551" s="7">
        <f>SUMIFS(GQList,GIList,Table_ExternalData_1[[#This Row],[Item_key]],GDList,Table_ExternalData_1[[#Headers],[3]])</f>
        <v>0</v>
      </c>
      <c r="I551" s="7">
        <f>SUMIFS(GQList,GIList,Table_ExternalData_1[[#This Row],[Item_key]],GDList,Table_ExternalData_1[[#Headers],[4]])</f>
        <v>0</v>
      </c>
      <c r="J551" s="7">
        <f>SUMIFS(GQList,GIList,Table_ExternalData_1[[#This Row],[Item_key]],GDList,Table_ExternalData_1[[#Headers],[5]])</f>
        <v>0</v>
      </c>
      <c r="K551" s="7">
        <f>SUMIFS(GQList,GIList,Table_ExternalData_1[[#This Row],[Item_key]],GDList,Table_ExternalData_1[[#Headers],[6]])</f>
        <v>0</v>
      </c>
      <c r="L551" s="7">
        <f>SUMIFS(GQList,GIList,Table_ExternalData_1[[#This Row],[Item_key]],GDList,Table_ExternalData_1[[#Headers],[7]])</f>
        <v>0</v>
      </c>
      <c r="M551" s="7">
        <f>SUMIFS(GQList,GIList,Table_ExternalData_1[[#This Row],[Item_key]],GDList,Table_ExternalData_1[[#Headers],[8]])</f>
        <v>0</v>
      </c>
      <c r="N551" s="7">
        <f>SUMIFS(GQList,GIList,Table_ExternalData_1[[#This Row],[Item_key]],GDList,Table_ExternalData_1[[#Headers],[9]])</f>
        <v>500</v>
      </c>
      <c r="O551" s="7">
        <f>SUMIFS(GQList,GIList,Table_ExternalData_1[[#This Row],[Item_key]],GDList,Table_ExternalData_1[[#Headers],[10]])</f>
        <v>0</v>
      </c>
      <c r="P551" s="7">
        <f>SUMIFS(GQList,GIList,Table_ExternalData_1[[#This Row],[Item_key]],GDList,Table_ExternalData_1[[#Headers],[11]])</f>
        <v>0</v>
      </c>
      <c r="Q551" s="7">
        <f>SUMIFS(GQList,GIList,Table_ExternalData_1[[#This Row],[Item_key]],GDList,Table_ExternalData_1[[#Headers],[12]])</f>
        <v>0</v>
      </c>
      <c r="R551" s="7">
        <f>SUMIFS(GQList,GIList,Table_ExternalData_1[[#This Row],[Item_key]],GDList,Table_ExternalData_1[[#Headers],[13]])</f>
        <v>0</v>
      </c>
      <c r="S551" s="7">
        <f>SUMIFS(GQList,GIList,Table_ExternalData_1[[#This Row],[Item_key]],GDList,Table_ExternalData_1[[#Headers],[14]])</f>
        <v>0</v>
      </c>
      <c r="T551" s="7">
        <f>SUMIFS(GQList,GIList,Table_ExternalData_1[[#This Row],[Item_key]],GDList,Table_ExternalData_1[[#Headers],[15]])</f>
        <v>0</v>
      </c>
      <c r="U551" s="7">
        <f>SUMIFS(GQList,GIList,Table_ExternalData_1[[#This Row],[Item_key]],GDList,Table_ExternalData_1[[#Headers],[16]])</f>
        <v>0</v>
      </c>
      <c r="V551" s="7">
        <f>SUMIFS(GQList,GIList,Table_ExternalData_1[[#This Row],[Item_key]],GDList,Table_ExternalData_1[[#Headers],[17]])</f>
        <v>0</v>
      </c>
      <c r="W551" s="7">
        <f>SUMIFS(GQList,GIList,Table_ExternalData_1[[#This Row],[Item_key]],GDList,Table_ExternalData_1[[#Headers],[18]])</f>
        <v>0</v>
      </c>
      <c r="X551" s="7">
        <f>SUMIFS(GQList,GIList,Table_ExternalData_1[[#This Row],[Item_key]],GDList,Table_ExternalData_1[[#Headers],[19]])</f>
        <v>0</v>
      </c>
      <c r="Y551" s="7">
        <f>SUMIFS(GQList,GIList,Table_ExternalData_1[[#This Row],[Item_key]],GDList,Table_ExternalData_1[[#Headers],[20]])</f>
        <v>0</v>
      </c>
      <c r="Z551" s="7">
        <f>SUMIFS(GQList,GIList,Table_ExternalData_1[[#This Row],[Item_key]],GDList,Table_ExternalData_1[[#Headers],[21]])</f>
        <v>0</v>
      </c>
      <c r="AA551" s="7">
        <f>SUMIFS(GQList,GIList,Table_ExternalData_1[[#This Row],[Item_key]],GDList,Table_ExternalData_1[[#Headers],[22]])</f>
        <v>0</v>
      </c>
      <c r="AB551" s="7">
        <f>SUMIFS(GQList,GIList,Table_ExternalData_1[[#This Row],[Item_key]],GDList,Table_ExternalData_1[[#Headers],[23]])</f>
        <v>0</v>
      </c>
      <c r="AC551" s="7">
        <f>SUMIFS(GQList,GIList,Table_ExternalData_1[[#This Row],[Item_key]],GDList,Table_ExternalData_1[[#Headers],[24]])</f>
        <v>0</v>
      </c>
      <c r="AD551" s="7">
        <f>SUMIFS(GQList,GIList,Table_ExternalData_1[[#This Row],[Item_key]],GDList,Table_ExternalData_1[[#Headers],[25]])</f>
        <v>0</v>
      </c>
      <c r="AE551" s="7">
        <f>SUMIFS(GQList,GIList,Table_ExternalData_1[[#This Row],[Item_key]],GDList,Table_ExternalData_1[[#Headers],[26]])</f>
        <v>0</v>
      </c>
      <c r="AF551" s="7">
        <f>SUMIFS(GQList,GIList,Table_ExternalData_1[[#This Row],[Item_key]],GDList,Table_ExternalData_1[[#Headers],[27]])</f>
        <v>0</v>
      </c>
      <c r="AG551" s="7">
        <f>SUMIFS(GQList,GIList,Table_ExternalData_1[[#This Row],[Item_key]],GDList,Table_ExternalData_1[[#Headers],[28]])</f>
        <v>0</v>
      </c>
      <c r="AH551" s="7">
        <f>SUMIFS(GQList,GIList,Table_ExternalData_1[[#This Row],[Item_key]],GDList,Table_ExternalData_1[[#Headers],[29]])</f>
        <v>0</v>
      </c>
      <c r="AI551" s="7">
        <f>SUMIFS(GQList,GIList,Table_ExternalData_1[[#This Row],[Item_key]],GDList,Table_ExternalData_1[[#Headers],[30]])</f>
        <v>0</v>
      </c>
      <c r="AJ551" s="7">
        <f>SUMIFS(GQList,GIList,Table_ExternalData_1[[#This Row],[Item_key]],GDList,Table_ExternalData_1[[#Headers],[31]])</f>
        <v>0</v>
      </c>
      <c r="AK551" s="7">
        <f>SUM(Table_ExternalData_1[[#This Row],[1]:[31]])</f>
        <v>500</v>
      </c>
    </row>
    <row r="552" spans="1:37" ht="24" hidden="1">
      <c r="A552" s="3" t="s">
        <v>1452</v>
      </c>
      <c r="B552" s="3" t="s">
        <v>212</v>
      </c>
      <c r="C552" s="3" t="s">
        <v>1461</v>
      </c>
      <c r="D552" s="3" t="s">
        <v>1462</v>
      </c>
      <c r="E552" s="6" t="s">
        <v>1662</v>
      </c>
      <c r="F552" s="7">
        <f>SUMIFS(GQList,GIList,Table_ExternalData_1[[#This Row],[Item_key]],GDList,Table_ExternalData_1[[#Headers],[1]])</f>
        <v>0</v>
      </c>
      <c r="G552" s="7">
        <f>SUMIFS(GQList,GIList,Table_ExternalData_1[[#This Row],[Item_key]],GDList,Table_ExternalData_1[[#Headers],[2]])</f>
        <v>0</v>
      </c>
      <c r="H552" s="7">
        <f>SUMIFS(GQList,GIList,Table_ExternalData_1[[#This Row],[Item_key]],GDList,Table_ExternalData_1[[#Headers],[3]])</f>
        <v>0</v>
      </c>
      <c r="I552" s="7">
        <f>SUMIFS(GQList,GIList,Table_ExternalData_1[[#This Row],[Item_key]],GDList,Table_ExternalData_1[[#Headers],[4]])</f>
        <v>0</v>
      </c>
      <c r="J552" s="7">
        <f>SUMIFS(GQList,GIList,Table_ExternalData_1[[#This Row],[Item_key]],GDList,Table_ExternalData_1[[#Headers],[5]])</f>
        <v>0</v>
      </c>
      <c r="K552" s="7">
        <f>SUMIFS(GQList,GIList,Table_ExternalData_1[[#This Row],[Item_key]],GDList,Table_ExternalData_1[[#Headers],[6]])</f>
        <v>0</v>
      </c>
      <c r="L552" s="7">
        <f>SUMIFS(GQList,GIList,Table_ExternalData_1[[#This Row],[Item_key]],GDList,Table_ExternalData_1[[#Headers],[7]])</f>
        <v>0</v>
      </c>
      <c r="M552" s="7">
        <f>SUMIFS(GQList,GIList,Table_ExternalData_1[[#This Row],[Item_key]],GDList,Table_ExternalData_1[[#Headers],[8]])</f>
        <v>0</v>
      </c>
      <c r="N552" s="7">
        <f>SUMIFS(GQList,GIList,Table_ExternalData_1[[#This Row],[Item_key]],GDList,Table_ExternalData_1[[#Headers],[9]])</f>
        <v>500</v>
      </c>
      <c r="O552" s="7">
        <f>SUMIFS(GQList,GIList,Table_ExternalData_1[[#This Row],[Item_key]],GDList,Table_ExternalData_1[[#Headers],[10]])</f>
        <v>0</v>
      </c>
      <c r="P552" s="7">
        <f>SUMIFS(GQList,GIList,Table_ExternalData_1[[#This Row],[Item_key]],GDList,Table_ExternalData_1[[#Headers],[11]])</f>
        <v>0</v>
      </c>
      <c r="Q552" s="7">
        <f>SUMIFS(GQList,GIList,Table_ExternalData_1[[#This Row],[Item_key]],GDList,Table_ExternalData_1[[#Headers],[12]])</f>
        <v>0</v>
      </c>
      <c r="R552" s="7">
        <f>SUMIFS(GQList,GIList,Table_ExternalData_1[[#This Row],[Item_key]],GDList,Table_ExternalData_1[[#Headers],[13]])</f>
        <v>0</v>
      </c>
      <c r="S552" s="7">
        <f>SUMIFS(GQList,GIList,Table_ExternalData_1[[#This Row],[Item_key]],GDList,Table_ExternalData_1[[#Headers],[14]])</f>
        <v>0</v>
      </c>
      <c r="T552" s="7">
        <f>SUMIFS(GQList,GIList,Table_ExternalData_1[[#This Row],[Item_key]],GDList,Table_ExternalData_1[[#Headers],[15]])</f>
        <v>0</v>
      </c>
      <c r="U552" s="7">
        <f>SUMIFS(GQList,GIList,Table_ExternalData_1[[#This Row],[Item_key]],GDList,Table_ExternalData_1[[#Headers],[16]])</f>
        <v>0</v>
      </c>
      <c r="V552" s="7">
        <f>SUMIFS(GQList,GIList,Table_ExternalData_1[[#This Row],[Item_key]],GDList,Table_ExternalData_1[[#Headers],[17]])</f>
        <v>0</v>
      </c>
      <c r="W552" s="7">
        <f>SUMIFS(GQList,GIList,Table_ExternalData_1[[#This Row],[Item_key]],GDList,Table_ExternalData_1[[#Headers],[18]])</f>
        <v>0</v>
      </c>
      <c r="X552" s="7">
        <f>SUMIFS(GQList,GIList,Table_ExternalData_1[[#This Row],[Item_key]],GDList,Table_ExternalData_1[[#Headers],[19]])</f>
        <v>0</v>
      </c>
      <c r="Y552" s="7">
        <f>SUMIFS(GQList,GIList,Table_ExternalData_1[[#This Row],[Item_key]],GDList,Table_ExternalData_1[[#Headers],[20]])</f>
        <v>0</v>
      </c>
      <c r="Z552" s="7">
        <f>SUMIFS(GQList,GIList,Table_ExternalData_1[[#This Row],[Item_key]],GDList,Table_ExternalData_1[[#Headers],[21]])</f>
        <v>0</v>
      </c>
      <c r="AA552" s="7">
        <f>SUMIFS(GQList,GIList,Table_ExternalData_1[[#This Row],[Item_key]],GDList,Table_ExternalData_1[[#Headers],[22]])</f>
        <v>0</v>
      </c>
      <c r="AB552" s="7">
        <f>SUMIFS(GQList,GIList,Table_ExternalData_1[[#This Row],[Item_key]],GDList,Table_ExternalData_1[[#Headers],[23]])</f>
        <v>0</v>
      </c>
      <c r="AC552" s="7">
        <f>SUMIFS(GQList,GIList,Table_ExternalData_1[[#This Row],[Item_key]],GDList,Table_ExternalData_1[[#Headers],[24]])</f>
        <v>0</v>
      </c>
      <c r="AD552" s="7">
        <f>SUMIFS(GQList,GIList,Table_ExternalData_1[[#This Row],[Item_key]],GDList,Table_ExternalData_1[[#Headers],[25]])</f>
        <v>0</v>
      </c>
      <c r="AE552" s="7">
        <f>SUMIFS(GQList,GIList,Table_ExternalData_1[[#This Row],[Item_key]],GDList,Table_ExternalData_1[[#Headers],[26]])</f>
        <v>0</v>
      </c>
      <c r="AF552" s="7">
        <f>SUMIFS(GQList,GIList,Table_ExternalData_1[[#This Row],[Item_key]],GDList,Table_ExternalData_1[[#Headers],[27]])</f>
        <v>0</v>
      </c>
      <c r="AG552" s="7">
        <f>SUMIFS(GQList,GIList,Table_ExternalData_1[[#This Row],[Item_key]],GDList,Table_ExternalData_1[[#Headers],[28]])</f>
        <v>0</v>
      </c>
      <c r="AH552" s="7">
        <f>SUMIFS(GQList,GIList,Table_ExternalData_1[[#This Row],[Item_key]],GDList,Table_ExternalData_1[[#Headers],[29]])</f>
        <v>0</v>
      </c>
      <c r="AI552" s="7">
        <f>SUMIFS(GQList,GIList,Table_ExternalData_1[[#This Row],[Item_key]],GDList,Table_ExternalData_1[[#Headers],[30]])</f>
        <v>0</v>
      </c>
      <c r="AJ552" s="7">
        <f>SUMIFS(GQList,GIList,Table_ExternalData_1[[#This Row],[Item_key]],GDList,Table_ExternalData_1[[#Headers],[31]])</f>
        <v>0</v>
      </c>
      <c r="AK552" s="7">
        <f>SUM(Table_ExternalData_1[[#This Row],[1]:[31]])</f>
        <v>500</v>
      </c>
    </row>
    <row r="553" spans="1:37" ht="24" hidden="1">
      <c r="A553" s="3" t="s">
        <v>1452</v>
      </c>
      <c r="B553" s="3" t="s">
        <v>213</v>
      </c>
      <c r="C553" s="3" t="s">
        <v>1463</v>
      </c>
      <c r="D553" s="3" t="s">
        <v>1464</v>
      </c>
      <c r="E553" s="6" t="s">
        <v>1662</v>
      </c>
      <c r="F553" s="7">
        <f>SUMIFS(GQList,GIList,Table_ExternalData_1[[#This Row],[Item_key]],GDList,Table_ExternalData_1[[#Headers],[1]])</f>
        <v>0</v>
      </c>
      <c r="G553" s="7">
        <f>SUMIFS(GQList,GIList,Table_ExternalData_1[[#This Row],[Item_key]],GDList,Table_ExternalData_1[[#Headers],[2]])</f>
        <v>0</v>
      </c>
      <c r="H553" s="7">
        <f>SUMIFS(GQList,GIList,Table_ExternalData_1[[#This Row],[Item_key]],GDList,Table_ExternalData_1[[#Headers],[3]])</f>
        <v>0</v>
      </c>
      <c r="I553" s="7">
        <f>SUMIFS(GQList,GIList,Table_ExternalData_1[[#This Row],[Item_key]],GDList,Table_ExternalData_1[[#Headers],[4]])</f>
        <v>0</v>
      </c>
      <c r="J553" s="7">
        <f>SUMIFS(GQList,GIList,Table_ExternalData_1[[#This Row],[Item_key]],GDList,Table_ExternalData_1[[#Headers],[5]])</f>
        <v>0</v>
      </c>
      <c r="K553" s="7">
        <f>SUMIFS(GQList,GIList,Table_ExternalData_1[[#This Row],[Item_key]],GDList,Table_ExternalData_1[[#Headers],[6]])</f>
        <v>0</v>
      </c>
      <c r="L553" s="7">
        <f>SUMIFS(GQList,GIList,Table_ExternalData_1[[#This Row],[Item_key]],GDList,Table_ExternalData_1[[#Headers],[7]])</f>
        <v>0</v>
      </c>
      <c r="M553" s="7">
        <f>SUMIFS(GQList,GIList,Table_ExternalData_1[[#This Row],[Item_key]],GDList,Table_ExternalData_1[[#Headers],[8]])</f>
        <v>0</v>
      </c>
      <c r="N553" s="7">
        <f>SUMIFS(GQList,GIList,Table_ExternalData_1[[#This Row],[Item_key]],GDList,Table_ExternalData_1[[#Headers],[9]])</f>
        <v>500</v>
      </c>
      <c r="O553" s="7">
        <f>SUMIFS(GQList,GIList,Table_ExternalData_1[[#This Row],[Item_key]],GDList,Table_ExternalData_1[[#Headers],[10]])</f>
        <v>0</v>
      </c>
      <c r="P553" s="7">
        <f>SUMIFS(GQList,GIList,Table_ExternalData_1[[#This Row],[Item_key]],GDList,Table_ExternalData_1[[#Headers],[11]])</f>
        <v>0</v>
      </c>
      <c r="Q553" s="7">
        <f>SUMIFS(GQList,GIList,Table_ExternalData_1[[#This Row],[Item_key]],GDList,Table_ExternalData_1[[#Headers],[12]])</f>
        <v>0</v>
      </c>
      <c r="R553" s="7">
        <f>SUMIFS(GQList,GIList,Table_ExternalData_1[[#This Row],[Item_key]],GDList,Table_ExternalData_1[[#Headers],[13]])</f>
        <v>0</v>
      </c>
      <c r="S553" s="7">
        <f>SUMIFS(GQList,GIList,Table_ExternalData_1[[#This Row],[Item_key]],GDList,Table_ExternalData_1[[#Headers],[14]])</f>
        <v>0</v>
      </c>
      <c r="T553" s="7">
        <f>SUMIFS(GQList,GIList,Table_ExternalData_1[[#This Row],[Item_key]],GDList,Table_ExternalData_1[[#Headers],[15]])</f>
        <v>0</v>
      </c>
      <c r="U553" s="7">
        <f>SUMIFS(GQList,GIList,Table_ExternalData_1[[#This Row],[Item_key]],GDList,Table_ExternalData_1[[#Headers],[16]])</f>
        <v>0</v>
      </c>
      <c r="V553" s="7">
        <f>SUMIFS(GQList,GIList,Table_ExternalData_1[[#This Row],[Item_key]],GDList,Table_ExternalData_1[[#Headers],[17]])</f>
        <v>0</v>
      </c>
      <c r="W553" s="7">
        <f>SUMIFS(GQList,GIList,Table_ExternalData_1[[#This Row],[Item_key]],GDList,Table_ExternalData_1[[#Headers],[18]])</f>
        <v>0</v>
      </c>
      <c r="X553" s="7">
        <f>SUMIFS(GQList,GIList,Table_ExternalData_1[[#This Row],[Item_key]],GDList,Table_ExternalData_1[[#Headers],[19]])</f>
        <v>0</v>
      </c>
      <c r="Y553" s="7">
        <f>SUMIFS(GQList,GIList,Table_ExternalData_1[[#This Row],[Item_key]],GDList,Table_ExternalData_1[[#Headers],[20]])</f>
        <v>0</v>
      </c>
      <c r="Z553" s="7">
        <f>SUMIFS(GQList,GIList,Table_ExternalData_1[[#This Row],[Item_key]],GDList,Table_ExternalData_1[[#Headers],[21]])</f>
        <v>0</v>
      </c>
      <c r="AA553" s="7">
        <f>SUMIFS(GQList,GIList,Table_ExternalData_1[[#This Row],[Item_key]],GDList,Table_ExternalData_1[[#Headers],[22]])</f>
        <v>0</v>
      </c>
      <c r="AB553" s="7">
        <f>SUMIFS(GQList,GIList,Table_ExternalData_1[[#This Row],[Item_key]],GDList,Table_ExternalData_1[[#Headers],[23]])</f>
        <v>0</v>
      </c>
      <c r="AC553" s="7">
        <f>SUMIFS(GQList,GIList,Table_ExternalData_1[[#This Row],[Item_key]],GDList,Table_ExternalData_1[[#Headers],[24]])</f>
        <v>0</v>
      </c>
      <c r="AD553" s="7">
        <f>SUMIFS(GQList,GIList,Table_ExternalData_1[[#This Row],[Item_key]],GDList,Table_ExternalData_1[[#Headers],[25]])</f>
        <v>0</v>
      </c>
      <c r="AE553" s="7">
        <f>SUMIFS(GQList,GIList,Table_ExternalData_1[[#This Row],[Item_key]],GDList,Table_ExternalData_1[[#Headers],[26]])</f>
        <v>0</v>
      </c>
      <c r="AF553" s="7">
        <f>SUMIFS(GQList,GIList,Table_ExternalData_1[[#This Row],[Item_key]],GDList,Table_ExternalData_1[[#Headers],[27]])</f>
        <v>0</v>
      </c>
      <c r="AG553" s="7">
        <f>SUMIFS(GQList,GIList,Table_ExternalData_1[[#This Row],[Item_key]],GDList,Table_ExternalData_1[[#Headers],[28]])</f>
        <v>0</v>
      </c>
      <c r="AH553" s="7">
        <f>SUMIFS(GQList,GIList,Table_ExternalData_1[[#This Row],[Item_key]],GDList,Table_ExternalData_1[[#Headers],[29]])</f>
        <v>0</v>
      </c>
      <c r="AI553" s="7">
        <f>SUMIFS(GQList,GIList,Table_ExternalData_1[[#This Row],[Item_key]],GDList,Table_ExternalData_1[[#Headers],[30]])</f>
        <v>0</v>
      </c>
      <c r="AJ553" s="7">
        <f>SUMIFS(GQList,GIList,Table_ExternalData_1[[#This Row],[Item_key]],GDList,Table_ExternalData_1[[#Headers],[31]])</f>
        <v>0</v>
      </c>
      <c r="AK553" s="7">
        <f>SUM(Table_ExternalData_1[[#This Row],[1]:[31]])</f>
        <v>500</v>
      </c>
    </row>
    <row r="554" spans="1:37" ht="24" hidden="1">
      <c r="A554" s="3" t="s">
        <v>1452</v>
      </c>
      <c r="B554" s="3" t="s">
        <v>214</v>
      </c>
      <c r="C554" s="3" t="s">
        <v>1465</v>
      </c>
      <c r="D554" s="3" t="s">
        <v>1466</v>
      </c>
      <c r="E554" s="6" t="s">
        <v>1662</v>
      </c>
      <c r="F554" s="7">
        <f>SUMIFS(GQList,GIList,Table_ExternalData_1[[#This Row],[Item_key]],GDList,Table_ExternalData_1[[#Headers],[1]])</f>
        <v>0</v>
      </c>
      <c r="G554" s="7">
        <f>SUMIFS(GQList,GIList,Table_ExternalData_1[[#This Row],[Item_key]],GDList,Table_ExternalData_1[[#Headers],[2]])</f>
        <v>0</v>
      </c>
      <c r="H554" s="7">
        <f>SUMIFS(GQList,GIList,Table_ExternalData_1[[#This Row],[Item_key]],GDList,Table_ExternalData_1[[#Headers],[3]])</f>
        <v>0</v>
      </c>
      <c r="I554" s="7">
        <f>SUMIFS(GQList,GIList,Table_ExternalData_1[[#This Row],[Item_key]],GDList,Table_ExternalData_1[[#Headers],[4]])</f>
        <v>0</v>
      </c>
      <c r="J554" s="7">
        <f>SUMIFS(GQList,GIList,Table_ExternalData_1[[#This Row],[Item_key]],GDList,Table_ExternalData_1[[#Headers],[5]])</f>
        <v>0</v>
      </c>
      <c r="K554" s="7">
        <f>SUMIFS(GQList,GIList,Table_ExternalData_1[[#This Row],[Item_key]],GDList,Table_ExternalData_1[[#Headers],[6]])</f>
        <v>0</v>
      </c>
      <c r="L554" s="7">
        <f>SUMIFS(GQList,GIList,Table_ExternalData_1[[#This Row],[Item_key]],GDList,Table_ExternalData_1[[#Headers],[7]])</f>
        <v>0</v>
      </c>
      <c r="M554" s="7">
        <f>SUMIFS(GQList,GIList,Table_ExternalData_1[[#This Row],[Item_key]],GDList,Table_ExternalData_1[[#Headers],[8]])</f>
        <v>0</v>
      </c>
      <c r="N554" s="7">
        <f>SUMIFS(GQList,GIList,Table_ExternalData_1[[#This Row],[Item_key]],GDList,Table_ExternalData_1[[#Headers],[9]])</f>
        <v>500</v>
      </c>
      <c r="O554" s="7">
        <f>SUMIFS(GQList,GIList,Table_ExternalData_1[[#This Row],[Item_key]],GDList,Table_ExternalData_1[[#Headers],[10]])</f>
        <v>0</v>
      </c>
      <c r="P554" s="7">
        <f>SUMIFS(GQList,GIList,Table_ExternalData_1[[#This Row],[Item_key]],GDList,Table_ExternalData_1[[#Headers],[11]])</f>
        <v>0</v>
      </c>
      <c r="Q554" s="7">
        <f>SUMIFS(GQList,GIList,Table_ExternalData_1[[#This Row],[Item_key]],GDList,Table_ExternalData_1[[#Headers],[12]])</f>
        <v>0</v>
      </c>
      <c r="R554" s="7">
        <f>SUMIFS(GQList,GIList,Table_ExternalData_1[[#This Row],[Item_key]],GDList,Table_ExternalData_1[[#Headers],[13]])</f>
        <v>0</v>
      </c>
      <c r="S554" s="7">
        <f>SUMIFS(GQList,GIList,Table_ExternalData_1[[#This Row],[Item_key]],GDList,Table_ExternalData_1[[#Headers],[14]])</f>
        <v>0</v>
      </c>
      <c r="T554" s="7">
        <f>SUMIFS(GQList,GIList,Table_ExternalData_1[[#This Row],[Item_key]],GDList,Table_ExternalData_1[[#Headers],[15]])</f>
        <v>0</v>
      </c>
      <c r="U554" s="7">
        <f>SUMIFS(GQList,GIList,Table_ExternalData_1[[#This Row],[Item_key]],GDList,Table_ExternalData_1[[#Headers],[16]])</f>
        <v>0</v>
      </c>
      <c r="V554" s="7">
        <f>SUMIFS(GQList,GIList,Table_ExternalData_1[[#This Row],[Item_key]],GDList,Table_ExternalData_1[[#Headers],[17]])</f>
        <v>0</v>
      </c>
      <c r="W554" s="7">
        <f>SUMIFS(GQList,GIList,Table_ExternalData_1[[#This Row],[Item_key]],GDList,Table_ExternalData_1[[#Headers],[18]])</f>
        <v>0</v>
      </c>
      <c r="X554" s="7">
        <f>SUMIFS(GQList,GIList,Table_ExternalData_1[[#This Row],[Item_key]],GDList,Table_ExternalData_1[[#Headers],[19]])</f>
        <v>0</v>
      </c>
      <c r="Y554" s="7">
        <f>SUMIFS(GQList,GIList,Table_ExternalData_1[[#This Row],[Item_key]],GDList,Table_ExternalData_1[[#Headers],[20]])</f>
        <v>0</v>
      </c>
      <c r="Z554" s="7">
        <f>SUMIFS(GQList,GIList,Table_ExternalData_1[[#This Row],[Item_key]],GDList,Table_ExternalData_1[[#Headers],[21]])</f>
        <v>0</v>
      </c>
      <c r="AA554" s="7">
        <f>SUMIFS(GQList,GIList,Table_ExternalData_1[[#This Row],[Item_key]],GDList,Table_ExternalData_1[[#Headers],[22]])</f>
        <v>0</v>
      </c>
      <c r="AB554" s="7">
        <f>SUMIFS(GQList,GIList,Table_ExternalData_1[[#This Row],[Item_key]],GDList,Table_ExternalData_1[[#Headers],[23]])</f>
        <v>0</v>
      </c>
      <c r="AC554" s="7">
        <f>SUMIFS(GQList,GIList,Table_ExternalData_1[[#This Row],[Item_key]],GDList,Table_ExternalData_1[[#Headers],[24]])</f>
        <v>0</v>
      </c>
      <c r="AD554" s="7">
        <f>SUMIFS(GQList,GIList,Table_ExternalData_1[[#This Row],[Item_key]],GDList,Table_ExternalData_1[[#Headers],[25]])</f>
        <v>0</v>
      </c>
      <c r="AE554" s="7">
        <f>SUMIFS(GQList,GIList,Table_ExternalData_1[[#This Row],[Item_key]],GDList,Table_ExternalData_1[[#Headers],[26]])</f>
        <v>0</v>
      </c>
      <c r="AF554" s="7">
        <f>SUMIFS(GQList,GIList,Table_ExternalData_1[[#This Row],[Item_key]],GDList,Table_ExternalData_1[[#Headers],[27]])</f>
        <v>0</v>
      </c>
      <c r="AG554" s="7">
        <f>SUMIFS(GQList,GIList,Table_ExternalData_1[[#This Row],[Item_key]],GDList,Table_ExternalData_1[[#Headers],[28]])</f>
        <v>0</v>
      </c>
      <c r="AH554" s="7">
        <f>SUMIFS(GQList,GIList,Table_ExternalData_1[[#This Row],[Item_key]],GDList,Table_ExternalData_1[[#Headers],[29]])</f>
        <v>0</v>
      </c>
      <c r="AI554" s="7">
        <f>SUMIFS(GQList,GIList,Table_ExternalData_1[[#This Row],[Item_key]],GDList,Table_ExternalData_1[[#Headers],[30]])</f>
        <v>0</v>
      </c>
      <c r="AJ554" s="7">
        <f>SUMIFS(GQList,GIList,Table_ExternalData_1[[#This Row],[Item_key]],GDList,Table_ExternalData_1[[#Headers],[31]])</f>
        <v>0</v>
      </c>
      <c r="AK554" s="7">
        <f>SUM(Table_ExternalData_1[[#This Row],[1]:[31]])</f>
        <v>500</v>
      </c>
    </row>
    <row r="555" spans="1:37" ht="24" hidden="1">
      <c r="A555" s="3" t="s">
        <v>1452</v>
      </c>
      <c r="B555" s="3" t="s">
        <v>215</v>
      </c>
      <c r="C555" s="3" t="s">
        <v>1467</v>
      </c>
      <c r="D555" s="3" t="s">
        <v>1468</v>
      </c>
      <c r="E555" s="6" t="s">
        <v>1662</v>
      </c>
      <c r="F555" s="7">
        <f>SUMIFS(GQList,GIList,Table_ExternalData_1[[#This Row],[Item_key]],GDList,Table_ExternalData_1[[#Headers],[1]])</f>
        <v>0</v>
      </c>
      <c r="G555" s="7">
        <f>SUMIFS(GQList,GIList,Table_ExternalData_1[[#This Row],[Item_key]],GDList,Table_ExternalData_1[[#Headers],[2]])</f>
        <v>0</v>
      </c>
      <c r="H555" s="7">
        <f>SUMIFS(GQList,GIList,Table_ExternalData_1[[#This Row],[Item_key]],GDList,Table_ExternalData_1[[#Headers],[3]])</f>
        <v>0</v>
      </c>
      <c r="I555" s="7">
        <f>SUMIFS(GQList,GIList,Table_ExternalData_1[[#This Row],[Item_key]],GDList,Table_ExternalData_1[[#Headers],[4]])</f>
        <v>0</v>
      </c>
      <c r="J555" s="7">
        <f>SUMIFS(GQList,GIList,Table_ExternalData_1[[#This Row],[Item_key]],GDList,Table_ExternalData_1[[#Headers],[5]])</f>
        <v>0</v>
      </c>
      <c r="K555" s="7">
        <f>SUMIFS(GQList,GIList,Table_ExternalData_1[[#This Row],[Item_key]],GDList,Table_ExternalData_1[[#Headers],[6]])</f>
        <v>0</v>
      </c>
      <c r="L555" s="7">
        <f>SUMIFS(GQList,GIList,Table_ExternalData_1[[#This Row],[Item_key]],GDList,Table_ExternalData_1[[#Headers],[7]])</f>
        <v>0</v>
      </c>
      <c r="M555" s="7">
        <f>SUMIFS(GQList,GIList,Table_ExternalData_1[[#This Row],[Item_key]],GDList,Table_ExternalData_1[[#Headers],[8]])</f>
        <v>0</v>
      </c>
      <c r="N555" s="7">
        <f>SUMIFS(GQList,GIList,Table_ExternalData_1[[#This Row],[Item_key]],GDList,Table_ExternalData_1[[#Headers],[9]])</f>
        <v>500</v>
      </c>
      <c r="O555" s="7">
        <f>SUMIFS(GQList,GIList,Table_ExternalData_1[[#This Row],[Item_key]],GDList,Table_ExternalData_1[[#Headers],[10]])</f>
        <v>0</v>
      </c>
      <c r="P555" s="7">
        <f>SUMIFS(GQList,GIList,Table_ExternalData_1[[#This Row],[Item_key]],GDList,Table_ExternalData_1[[#Headers],[11]])</f>
        <v>0</v>
      </c>
      <c r="Q555" s="7">
        <f>SUMIFS(GQList,GIList,Table_ExternalData_1[[#This Row],[Item_key]],GDList,Table_ExternalData_1[[#Headers],[12]])</f>
        <v>0</v>
      </c>
      <c r="R555" s="7">
        <f>SUMIFS(GQList,GIList,Table_ExternalData_1[[#This Row],[Item_key]],GDList,Table_ExternalData_1[[#Headers],[13]])</f>
        <v>0</v>
      </c>
      <c r="S555" s="7">
        <f>SUMIFS(GQList,GIList,Table_ExternalData_1[[#This Row],[Item_key]],GDList,Table_ExternalData_1[[#Headers],[14]])</f>
        <v>0</v>
      </c>
      <c r="T555" s="7">
        <f>SUMIFS(GQList,GIList,Table_ExternalData_1[[#This Row],[Item_key]],GDList,Table_ExternalData_1[[#Headers],[15]])</f>
        <v>0</v>
      </c>
      <c r="U555" s="7">
        <f>SUMIFS(GQList,GIList,Table_ExternalData_1[[#This Row],[Item_key]],GDList,Table_ExternalData_1[[#Headers],[16]])</f>
        <v>0</v>
      </c>
      <c r="V555" s="7">
        <f>SUMIFS(GQList,GIList,Table_ExternalData_1[[#This Row],[Item_key]],GDList,Table_ExternalData_1[[#Headers],[17]])</f>
        <v>0</v>
      </c>
      <c r="W555" s="7">
        <f>SUMIFS(GQList,GIList,Table_ExternalData_1[[#This Row],[Item_key]],GDList,Table_ExternalData_1[[#Headers],[18]])</f>
        <v>0</v>
      </c>
      <c r="X555" s="7">
        <f>SUMIFS(GQList,GIList,Table_ExternalData_1[[#This Row],[Item_key]],GDList,Table_ExternalData_1[[#Headers],[19]])</f>
        <v>0</v>
      </c>
      <c r="Y555" s="7">
        <f>SUMIFS(GQList,GIList,Table_ExternalData_1[[#This Row],[Item_key]],GDList,Table_ExternalData_1[[#Headers],[20]])</f>
        <v>0</v>
      </c>
      <c r="Z555" s="7">
        <f>SUMIFS(GQList,GIList,Table_ExternalData_1[[#This Row],[Item_key]],GDList,Table_ExternalData_1[[#Headers],[21]])</f>
        <v>0</v>
      </c>
      <c r="AA555" s="7">
        <f>SUMIFS(GQList,GIList,Table_ExternalData_1[[#This Row],[Item_key]],GDList,Table_ExternalData_1[[#Headers],[22]])</f>
        <v>0</v>
      </c>
      <c r="AB555" s="7">
        <f>SUMIFS(GQList,GIList,Table_ExternalData_1[[#This Row],[Item_key]],GDList,Table_ExternalData_1[[#Headers],[23]])</f>
        <v>0</v>
      </c>
      <c r="AC555" s="7">
        <f>SUMIFS(GQList,GIList,Table_ExternalData_1[[#This Row],[Item_key]],GDList,Table_ExternalData_1[[#Headers],[24]])</f>
        <v>0</v>
      </c>
      <c r="AD555" s="7">
        <f>SUMIFS(GQList,GIList,Table_ExternalData_1[[#This Row],[Item_key]],GDList,Table_ExternalData_1[[#Headers],[25]])</f>
        <v>0</v>
      </c>
      <c r="AE555" s="7">
        <f>SUMIFS(GQList,GIList,Table_ExternalData_1[[#This Row],[Item_key]],GDList,Table_ExternalData_1[[#Headers],[26]])</f>
        <v>0</v>
      </c>
      <c r="AF555" s="7">
        <f>SUMIFS(GQList,GIList,Table_ExternalData_1[[#This Row],[Item_key]],GDList,Table_ExternalData_1[[#Headers],[27]])</f>
        <v>0</v>
      </c>
      <c r="AG555" s="7">
        <f>SUMIFS(GQList,GIList,Table_ExternalData_1[[#This Row],[Item_key]],GDList,Table_ExternalData_1[[#Headers],[28]])</f>
        <v>0</v>
      </c>
      <c r="AH555" s="7">
        <f>SUMIFS(GQList,GIList,Table_ExternalData_1[[#This Row],[Item_key]],GDList,Table_ExternalData_1[[#Headers],[29]])</f>
        <v>0</v>
      </c>
      <c r="AI555" s="7">
        <f>SUMIFS(GQList,GIList,Table_ExternalData_1[[#This Row],[Item_key]],GDList,Table_ExternalData_1[[#Headers],[30]])</f>
        <v>0</v>
      </c>
      <c r="AJ555" s="7">
        <f>SUMIFS(GQList,GIList,Table_ExternalData_1[[#This Row],[Item_key]],GDList,Table_ExternalData_1[[#Headers],[31]])</f>
        <v>0</v>
      </c>
      <c r="AK555" s="7">
        <f>SUM(Table_ExternalData_1[[#This Row],[1]:[31]])</f>
        <v>500</v>
      </c>
    </row>
    <row r="556" spans="1:37" ht="24" hidden="1">
      <c r="A556" s="3" t="s">
        <v>1452</v>
      </c>
      <c r="B556" s="3" t="s">
        <v>216</v>
      </c>
      <c r="C556" s="3" t="s">
        <v>1469</v>
      </c>
      <c r="D556" s="3" t="s">
        <v>1470</v>
      </c>
      <c r="E556" s="6" t="s">
        <v>1662</v>
      </c>
      <c r="F556" s="7">
        <f>SUMIFS(GQList,GIList,Table_ExternalData_1[[#This Row],[Item_key]],GDList,Table_ExternalData_1[[#Headers],[1]])</f>
        <v>0</v>
      </c>
      <c r="G556" s="7">
        <f>SUMIFS(GQList,GIList,Table_ExternalData_1[[#This Row],[Item_key]],GDList,Table_ExternalData_1[[#Headers],[2]])</f>
        <v>0</v>
      </c>
      <c r="H556" s="7">
        <f>SUMIFS(GQList,GIList,Table_ExternalData_1[[#This Row],[Item_key]],GDList,Table_ExternalData_1[[#Headers],[3]])</f>
        <v>0</v>
      </c>
      <c r="I556" s="7">
        <f>SUMIFS(GQList,GIList,Table_ExternalData_1[[#This Row],[Item_key]],GDList,Table_ExternalData_1[[#Headers],[4]])</f>
        <v>0</v>
      </c>
      <c r="J556" s="7">
        <f>SUMIFS(GQList,GIList,Table_ExternalData_1[[#This Row],[Item_key]],GDList,Table_ExternalData_1[[#Headers],[5]])</f>
        <v>0</v>
      </c>
      <c r="K556" s="7">
        <f>SUMIFS(GQList,GIList,Table_ExternalData_1[[#This Row],[Item_key]],GDList,Table_ExternalData_1[[#Headers],[6]])</f>
        <v>0</v>
      </c>
      <c r="L556" s="7">
        <f>SUMIFS(GQList,GIList,Table_ExternalData_1[[#This Row],[Item_key]],GDList,Table_ExternalData_1[[#Headers],[7]])</f>
        <v>0</v>
      </c>
      <c r="M556" s="7">
        <f>SUMIFS(GQList,GIList,Table_ExternalData_1[[#This Row],[Item_key]],GDList,Table_ExternalData_1[[#Headers],[8]])</f>
        <v>0</v>
      </c>
      <c r="N556" s="7">
        <f>SUMIFS(GQList,GIList,Table_ExternalData_1[[#This Row],[Item_key]],GDList,Table_ExternalData_1[[#Headers],[9]])</f>
        <v>500</v>
      </c>
      <c r="O556" s="7">
        <f>SUMIFS(GQList,GIList,Table_ExternalData_1[[#This Row],[Item_key]],GDList,Table_ExternalData_1[[#Headers],[10]])</f>
        <v>0</v>
      </c>
      <c r="P556" s="7">
        <f>SUMIFS(GQList,GIList,Table_ExternalData_1[[#This Row],[Item_key]],GDList,Table_ExternalData_1[[#Headers],[11]])</f>
        <v>0</v>
      </c>
      <c r="Q556" s="7">
        <f>SUMIFS(GQList,GIList,Table_ExternalData_1[[#This Row],[Item_key]],GDList,Table_ExternalData_1[[#Headers],[12]])</f>
        <v>0</v>
      </c>
      <c r="R556" s="7">
        <f>SUMIFS(GQList,GIList,Table_ExternalData_1[[#This Row],[Item_key]],GDList,Table_ExternalData_1[[#Headers],[13]])</f>
        <v>0</v>
      </c>
      <c r="S556" s="7">
        <f>SUMIFS(GQList,GIList,Table_ExternalData_1[[#This Row],[Item_key]],GDList,Table_ExternalData_1[[#Headers],[14]])</f>
        <v>0</v>
      </c>
      <c r="T556" s="7">
        <f>SUMIFS(GQList,GIList,Table_ExternalData_1[[#This Row],[Item_key]],GDList,Table_ExternalData_1[[#Headers],[15]])</f>
        <v>0</v>
      </c>
      <c r="U556" s="7">
        <f>SUMIFS(GQList,GIList,Table_ExternalData_1[[#This Row],[Item_key]],GDList,Table_ExternalData_1[[#Headers],[16]])</f>
        <v>0</v>
      </c>
      <c r="V556" s="7">
        <f>SUMIFS(GQList,GIList,Table_ExternalData_1[[#This Row],[Item_key]],GDList,Table_ExternalData_1[[#Headers],[17]])</f>
        <v>0</v>
      </c>
      <c r="W556" s="7">
        <f>SUMIFS(GQList,GIList,Table_ExternalData_1[[#This Row],[Item_key]],GDList,Table_ExternalData_1[[#Headers],[18]])</f>
        <v>0</v>
      </c>
      <c r="X556" s="7">
        <f>SUMIFS(GQList,GIList,Table_ExternalData_1[[#This Row],[Item_key]],GDList,Table_ExternalData_1[[#Headers],[19]])</f>
        <v>0</v>
      </c>
      <c r="Y556" s="7">
        <f>SUMIFS(GQList,GIList,Table_ExternalData_1[[#This Row],[Item_key]],GDList,Table_ExternalData_1[[#Headers],[20]])</f>
        <v>0</v>
      </c>
      <c r="Z556" s="7">
        <f>SUMIFS(GQList,GIList,Table_ExternalData_1[[#This Row],[Item_key]],GDList,Table_ExternalData_1[[#Headers],[21]])</f>
        <v>0</v>
      </c>
      <c r="AA556" s="7">
        <f>SUMIFS(GQList,GIList,Table_ExternalData_1[[#This Row],[Item_key]],GDList,Table_ExternalData_1[[#Headers],[22]])</f>
        <v>0</v>
      </c>
      <c r="AB556" s="7">
        <f>SUMIFS(GQList,GIList,Table_ExternalData_1[[#This Row],[Item_key]],GDList,Table_ExternalData_1[[#Headers],[23]])</f>
        <v>0</v>
      </c>
      <c r="AC556" s="7">
        <f>SUMIFS(GQList,GIList,Table_ExternalData_1[[#This Row],[Item_key]],GDList,Table_ExternalData_1[[#Headers],[24]])</f>
        <v>0</v>
      </c>
      <c r="AD556" s="7">
        <f>SUMIFS(GQList,GIList,Table_ExternalData_1[[#This Row],[Item_key]],GDList,Table_ExternalData_1[[#Headers],[25]])</f>
        <v>0</v>
      </c>
      <c r="AE556" s="7">
        <f>SUMIFS(GQList,GIList,Table_ExternalData_1[[#This Row],[Item_key]],GDList,Table_ExternalData_1[[#Headers],[26]])</f>
        <v>0</v>
      </c>
      <c r="AF556" s="7">
        <f>SUMIFS(GQList,GIList,Table_ExternalData_1[[#This Row],[Item_key]],GDList,Table_ExternalData_1[[#Headers],[27]])</f>
        <v>0</v>
      </c>
      <c r="AG556" s="7">
        <f>SUMIFS(GQList,GIList,Table_ExternalData_1[[#This Row],[Item_key]],GDList,Table_ExternalData_1[[#Headers],[28]])</f>
        <v>0</v>
      </c>
      <c r="AH556" s="7">
        <f>SUMIFS(GQList,GIList,Table_ExternalData_1[[#This Row],[Item_key]],GDList,Table_ExternalData_1[[#Headers],[29]])</f>
        <v>0</v>
      </c>
      <c r="AI556" s="7">
        <f>SUMIFS(GQList,GIList,Table_ExternalData_1[[#This Row],[Item_key]],GDList,Table_ExternalData_1[[#Headers],[30]])</f>
        <v>0</v>
      </c>
      <c r="AJ556" s="7">
        <f>SUMIFS(GQList,GIList,Table_ExternalData_1[[#This Row],[Item_key]],GDList,Table_ExternalData_1[[#Headers],[31]])</f>
        <v>0</v>
      </c>
      <c r="AK556" s="7">
        <f>SUM(Table_ExternalData_1[[#This Row],[1]:[31]])</f>
        <v>500</v>
      </c>
    </row>
    <row r="557" spans="1:37" ht="24" hidden="1">
      <c r="A557" s="3" t="s">
        <v>1452</v>
      </c>
      <c r="B557" s="3" t="s">
        <v>217</v>
      </c>
      <c r="C557" s="3" t="s">
        <v>1471</v>
      </c>
      <c r="D557" s="3" t="s">
        <v>1472</v>
      </c>
      <c r="E557" s="6" t="s">
        <v>1662</v>
      </c>
      <c r="F557" s="7">
        <f>SUMIFS(GQList,GIList,Table_ExternalData_1[[#This Row],[Item_key]],GDList,Table_ExternalData_1[[#Headers],[1]])</f>
        <v>0</v>
      </c>
      <c r="G557" s="7">
        <f>SUMIFS(GQList,GIList,Table_ExternalData_1[[#This Row],[Item_key]],GDList,Table_ExternalData_1[[#Headers],[2]])</f>
        <v>0</v>
      </c>
      <c r="H557" s="7">
        <f>SUMIFS(GQList,GIList,Table_ExternalData_1[[#This Row],[Item_key]],GDList,Table_ExternalData_1[[#Headers],[3]])</f>
        <v>0</v>
      </c>
      <c r="I557" s="7">
        <f>SUMIFS(GQList,GIList,Table_ExternalData_1[[#This Row],[Item_key]],GDList,Table_ExternalData_1[[#Headers],[4]])</f>
        <v>0</v>
      </c>
      <c r="J557" s="7">
        <f>SUMIFS(GQList,GIList,Table_ExternalData_1[[#This Row],[Item_key]],GDList,Table_ExternalData_1[[#Headers],[5]])</f>
        <v>0</v>
      </c>
      <c r="K557" s="7">
        <f>SUMIFS(GQList,GIList,Table_ExternalData_1[[#This Row],[Item_key]],GDList,Table_ExternalData_1[[#Headers],[6]])</f>
        <v>0</v>
      </c>
      <c r="L557" s="7">
        <f>SUMIFS(GQList,GIList,Table_ExternalData_1[[#This Row],[Item_key]],GDList,Table_ExternalData_1[[#Headers],[7]])</f>
        <v>0</v>
      </c>
      <c r="M557" s="7">
        <f>SUMIFS(GQList,GIList,Table_ExternalData_1[[#This Row],[Item_key]],GDList,Table_ExternalData_1[[#Headers],[8]])</f>
        <v>0</v>
      </c>
      <c r="N557" s="7">
        <f>SUMIFS(GQList,GIList,Table_ExternalData_1[[#This Row],[Item_key]],GDList,Table_ExternalData_1[[#Headers],[9]])</f>
        <v>500</v>
      </c>
      <c r="O557" s="7">
        <f>SUMIFS(GQList,GIList,Table_ExternalData_1[[#This Row],[Item_key]],GDList,Table_ExternalData_1[[#Headers],[10]])</f>
        <v>0</v>
      </c>
      <c r="P557" s="7">
        <f>SUMIFS(GQList,GIList,Table_ExternalData_1[[#This Row],[Item_key]],GDList,Table_ExternalData_1[[#Headers],[11]])</f>
        <v>0</v>
      </c>
      <c r="Q557" s="7">
        <f>SUMIFS(GQList,GIList,Table_ExternalData_1[[#This Row],[Item_key]],GDList,Table_ExternalData_1[[#Headers],[12]])</f>
        <v>0</v>
      </c>
      <c r="R557" s="7">
        <f>SUMIFS(GQList,GIList,Table_ExternalData_1[[#This Row],[Item_key]],GDList,Table_ExternalData_1[[#Headers],[13]])</f>
        <v>0</v>
      </c>
      <c r="S557" s="7">
        <f>SUMIFS(GQList,GIList,Table_ExternalData_1[[#This Row],[Item_key]],GDList,Table_ExternalData_1[[#Headers],[14]])</f>
        <v>0</v>
      </c>
      <c r="T557" s="7">
        <f>SUMIFS(GQList,GIList,Table_ExternalData_1[[#This Row],[Item_key]],GDList,Table_ExternalData_1[[#Headers],[15]])</f>
        <v>0</v>
      </c>
      <c r="U557" s="7">
        <f>SUMIFS(GQList,GIList,Table_ExternalData_1[[#This Row],[Item_key]],GDList,Table_ExternalData_1[[#Headers],[16]])</f>
        <v>0</v>
      </c>
      <c r="V557" s="7">
        <f>SUMIFS(GQList,GIList,Table_ExternalData_1[[#This Row],[Item_key]],GDList,Table_ExternalData_1[[#Headers],[17]])</f>
        <v>0</v>
      </c>
      <c r="W557" s="7">
        <f>SUMIFS(GQList,GIList,Table_ExternalData_1[[#This Row],[Item_key]],GDList,Table_ExternalData_1[[#Headers],[18]])</f>
        <v>0</v>
      </c>
      <c r="X557" s="7">
        <f>SUMIFS(GQList,GIList,Table_ExternalData_1[[#This Row],[Item_key]],GDList,Table_ExternalData_1[[#Headers],[19]])</f>
        <v>0</v>
      </c>
      <c r="Y557" s="7">
        <f>SUMIFS(GQList,GIList,Table_ExternalData_1[[#This Row],[Item_key]],GDList,Table_ExternalData_1[[#Headers],[20]])</f>
        <v>0</v>
      </c>
      <c r="Z557" s="7">
        <f>SUMIFS(GQList,GIList,Table_ExternalData_1[[#This Row],[Item_key]],GDList,Table_ExternalData_1[[#Headers],[21]])</f>
        <v>0</v>
      </c>
      <c r="AA557" s="7">
        <f>SUMIFS(GQList,GIList,Table_ExternalData_1[[#This Row],[Item_key]],GDList,Table_ExternalData_1[[#Headers],[22]])</f>
        <v>0</v>
      </c>
      <c r="AB557" s="7">
        <f>SUMIFS(GQList,GIList,Table_ExternalData_1[[#This Row],[Item_key]],GDList,Table_ExternalData_1[[#Headers],[23]])</f>
        <v>0</v>
      </c>
      <c r="AC557" s="7">
        <f>SUMIFS(GQList,GIList,Table_ExternalData_1[[#This Row],[Item_key]],GDList,Table_ExternalData_1[[#Headers],[24]])</f>
        <v>0</v>
      </c>
      <c r="AD557" s="7">
        <f>SUMIFS(GQList,GIList,Table_ExternalData_1[[#This Row],[Item_key]],GDList,Table_ExternalData_1[[#Headers],[25]])</f>
        <v>0</v>
      </c>
      <c r="AE557" s="7">
        <f>SUMIFS(GQList,GIList,Table_ExternalData_1[[#This Row],[Item_key]],GDList,Table_ExternalData_1[[#Headers],[26]])</f>
        <v>0</v>
      </c>
      <c r="AF557" s="7">
        <f>SUMIFS(GQList,GIList,Table_ExternalData_1[[#This Row],[Item_key]],GDList,Table_ExternalData_1[[#Headers],[27]])</f>
        <v>0</v>
      </c>
      <c r="AG557" s="7">
        <f>SUMIFS(GQList,GIList,Table_ExternalData_1[[#This Row],[Item_key]],GDList,Table_ExternalData_1[[#Headers],[28]])</f>
        <v>0</v>
      </c>
      <c r="AH557" s="7">
        <f>SUMIFS(GQList,GIList,Table_ExternalData_1[[#This Row],[Item_key]],GDList,Table_ExternalData_1[[#Headers],[29]])</f>
        <v>0</v>
      </c>
      <c r="AI557" s="7">
        <f>SUMIFS(GQList,GIList,Table_ExternalData_1[[#This Row],[Item_key]],GDList,Table_ExternalData_1[[#Headers],[30]])</f>
        <v>0</v>
      </c>
      <c r="AJ557" s="7">
        <f>SUMIFS(GQList,GIList,Table_ExternalData_1[[#This Row],[Item_key]],GDList,Table_ExternalData_1[[#Headers],[31]])</f>
        <v>0</v>
      </c>
      <c r="AK557" s="7">
        <f>SUM(Table_ExternalData_1[[#This Row],[1]:[31]])</f>
        <v>500</v>
      </c>
    </row>
    <row r="558" spans="1:37" ht="24" hidden="1">
      <c r="A558" s="3" t="s">
        <v>1452</v>
      </c>
      <c r="B558" s="3" t="s">
        <v>218</v>
      </c>
      <c r="C558" s="3" t="s">
        <v>1473</v>
      </c>
      <c r="D558" s="3" t="s">
        <v>1474</v>
      </c>
      <c r="E558" s="6" t="s">
        <v>1662</v>
      </c>
      <c r="F558" s="7">
        <f>SUMIFS(GQList,GIList,Table_ExternalData_1[[#This Row],[Item_key]],GDList,Table_ExternalData_1[[#Headers],[1]])</f>
        <v>0</v>
      </c>
      <c r="G558" s="7">
        <f>SUMIFS(GQList,GIList,Table_ExternalData_1[[#This Row],[Item_key]],GDList,Table_ExternalData_1[[#Headers],[2]])</f>
        <v>0</v>
      </c>
      <c r="H558" s="7">
        <f>SUMIFS(GQList,GIList,Table_ExternalData_1[[#This Row],[Item_key]],GDList,Table_ExternalData_1[[#Headers],[3]])</f>
        <v>0</v>
      </c>
      <c r="I558" s="7">
        <f>SUMIFS(GQList,GIList,Table_ExternalData_1[[#This Row],[Item_key]],GDList,Table_ExternalData_1[[#Headers],[4]])</f>
        <v>0</v>
      </c>
      <c r="J558" s="7">
        <f>SUMIFS(GQList,GIList,Table_ExternalData_1[[#This Row],[Item_key]],GDList,Table_ExternalData_1[[#Headers],[5]])</f>
        <v>0</v>
      </c>
      <c r="K558" s="7">
        <f>SUMIFS(GQList,GIList,Table_ExternalData_1[[#This Row],[Item_key]],GDList,Table_ExternalData_1[[#Headers],[6]])</f>
        <v>0</v>
      </c>
      <c r="L558" s="7">
        <f>SUMIFS(GQList,GIList,Table_ExternalData_1[[#This Row],[Item_key]],GDList,Table_ExternalData_1[[#Headers],[7]])</f>
        <v>0</v>
      </c>
      <c r="M558" s="7">
        <f>SUMIFS(GQList,GIList,Table_ExternalData_1[[#This Row],[Item_key]],GDList,Table_ExternalData_1[[#Headers],[8]])</f>
        <v>0</v>
      </c>
      <c r="N558" s="7">
        <f>SUMIFS(GQList,GIList,Table_ExternalData_1[[#This Row],[Item_key]],GDList,Table_ExternalData_1[[#Headers],[9]])</f>
        <v>500</v>
      </c>
      <c r="O558" s="7">
        <f>SUMIFS(GQList,GIList,Table_ExternalData_1[[#This Row],[Item_key]],GDList,Table_ExternalData_1[[#Headers],[10]])</f>
        <v>0</v>
      </c>
      <c r="P558" s="7">
        <f>SUMIFS(GQList,GIList,Table_ExternalData_1[[#This Row],[Item_key]],GDList,Table_ExternalData_1[[#Headers],[11]])</f>
        <v>0</v>
      </c>
      <c r="Q558" s="7">
        <f>SUMIFS(GQList,GIList,Table_ExternalData_1[[#This Row],[Item_key]],GDList,Table_ExternalData_1[[#Headers],[12]])</f>
        <v>0</v>
      </c>
      <c r="R558" s="7">
        <f>SUMIFS(GQList,GIList,Table_ExternalData_1[[#This Row],[Item_key]],GDList,Table_ExternalData_1[[#Headers],[13]])</f>
        <v>0</v>
      </c>
      <c r="S558" s="7">
        <f>SUMIFS(GQList,GIList,Table_ExternalData_1[[#This Row],[Item_key]],GDList,Table_ExternalData_1[[#Headers],[14]])</f>
        <v>0</v>
      </c>
      <c r="T558" s="7">
        <f>SUMIFS(GQList,GIList,Table_ExternalData_1[[#This Row],[Item_key]],GDList,Table_ExternalData_1[[#Headers],[15]])</f>
        <v>0</v>
      </c>
      <c r="U558" s="7">
        <f>SUMIFS(GQList,GIList,Table_ExternalData_1[[#This Row],[Item_key]],GDList,Table_ExternalData_1[[#Headers],[16]])</f>
        <v>0</v>
      </c>
      <c r="V558" s="7">
        <f>SUMIFS(GQList,GIList,Table_ExternalData_1[[#This Row],[Item_key]],GDList,Table_ExternalData_1[[#Headers],[17]])</f>
        <v>0</v>
      </c>
      <c r="W558" s="7">
        <f>SUMIFS(GQList,GIList,Table_ExternalData_1[[#This Row],[Item_key]],GDList,Table_ExternalData_1[[#Headers],[18]])</f>
        <v>0</v>
      </c>
      <c r="X558" s="7">
        <f>SUMIFS(GQList,GIList,Table_ExternalData_1[[#This Row],[Item_key]],GDList,Table_ExternalData_1[[#Headers],[19]])</f>
        <v>0</v>
      </c>
      <c r="Y558" s="7">
        <f>SUMIFS(GQList,GIList,Table_ExternalData_1[[#This Row],[Item_key]],GDList,Table_ExternalData_1[[#Headers],[20]])</f>
        <v>0</v>
      </c>
      <c r="Z558" s="7">
        <f>SUMIFS(GQList,GIList,Table_ExternalData_1[[#This Row],[Item_key]],GDList,Table_ExternalData_1[[#Headers],[21]])</f>
        <v>0</v>
      </c>
      <c r="AA558" s="7">
        <f>SUMIFS(GQList,GIList,Table_ExternalData_1[[#This Row],[Item_key]],GDList,Table_ExternalData_1[[#Headers],[22]])</f>
        <v>0</v>
      </c>
      <c r="AB558" s="7">
        <f>SUMIFS(GQList,GIList,Table_ExternalData_1[[#This Row],[Item_key]],GDList,Table_ExternalData_1[[#Headers],[23]])</f>
        <v>0</v>
      </c>
      <c r="AC558" s="7">
        <f>SUMIFS(GQList,GIList,Table_ExternalData_1[[#This Row],[Item_key]],GDList,Table_ExternalData_1[[#Headers],[24]])</f>
        <v>0</v>
      </c>
      <c r="AD558" s="7">
        <f>SUMIFS(GQList,GIList,Table_ExternalData_1[[#This Row],[Item_key]],GDList,Table_ExternalData_1[[#Headers],[25]])</f>
        <v>0</v>
      </c>
      <c r="AE558" s="7">
        <f>SUMIFS(GQList,GIList,Table_ExternalData_1[[#This Row],[Item_key]],GDList,Table_ExternalData_1[[#Headers],[26]])</f>
        <v>0</v>
      </c>
      <c r="AF558" s="7">
        <f>SUMIFS(GQList,GIList,Table_ExternalData_1[[#This Row],[Item_key]],GDList,Table_ExternalData_1[[#Headers],[27]])</f>
        <v>0</v>
      </c>
      <c r="AG558" s="7">
        <f>SUMIFS(GQList,GIList,Table_ExternalData_1[[#This Row],[Item_key]],GDList,Table_ExternalData_1[[#Headers],[28]])</f>
        <v>0</v>
      </c>
      <c r="AH558" s="7">
        <f>SUMIFS(GQList,GIList,Table_ExternalData_1[[#This Row],[Item_key]],GDList,Table_ExternalData_1[[#Headers],[29]])</f>
        <v>0</v>
      </c>
      <c r="AI558" s="7">
        <f>SUMIFS(GQList,GIList,Table_ExternalData_1[[#This Row],[Item_key]],GDList,Table_ExternalData_1[[#Headers],[30]])</f>
        <v>0</v>
      </c>
      <c r="AJ558" s="7">
        <f>SUMIFS(GQList,GIList,Table_ExternalData_1[[#This Row],[Item_key]],GDList,Table_ExternalData_1[[#Headers],[31]])</f>
        <v>0</v>
      </c>
      <c r="AK558" s="7">
        <f>SUM(Table_ExternalData_1[[#This Row],[1]:[31]])</f>
        <v>500</v>
      </c>
    </row>
    <row r="559" spans="1:37" ht="24" hidden="1">
      <c r="A559" s="3" t="s">
        <v>1452</v>
      </c>
      <c r="B559" s="3" t="s">
        <v>219</v>
      </c>
      <c r="C559" s="3" t="s">
        <v>1475</v>
      </c>
      <c r="D559" s="3" t="s">
        <v>1476</v>
      </c>
      <c r="E559" s="6" t="s">
        <v>1662</v>
      </c>
      <c r="F559" s="7">
        <f>SUMIFS(GQList,GIList,Table_ExternalData_1[[#This Row],[Item_key]],GDList,Table_ExternalData_1[[#Headers],[1]])</f>
        <v>0</v>
      </c>
      <c r="G559" s="7">
        <f>SUMIFS(GQList,GIList,Table_ExternalData_1[[#This Row],[Item_key]],GDList,Table_ExternalData_1[[#Headers],[2]])</f>
        <v>0</v>
      </c>
      <c r="H559" s="7">
        <f>SUMIFS(GQList,GIList,Table_ExternalData_1[[#This Row],[Item_key]],GDList,Table_ExternalData_1[[#Headers],[3]])</f>
        <v>0</v>
      </c>
      <c r="I559" s="7">
        <f>SUMIFS(GQList,GIList,Table_ExternalData_1[[#This Row],[Item_key]],GDList,Table_ExternalData_1[[#Headers],[4]])</f>
        <v>0</v>
      </c>
      <c r="J559" s="7">
        <f>SUMIFS(GQList,GIList,Table_ExternalData_1[[#This Row],[Item_key]],GDList,Table_ExternalData_1[[#Headers],[5]])</f>
        <v>0</v>
      </c>
      <c r="K559" s="7">
        <f>SUMIFS(GQList,GIList,Table_ExternalData_1[[#This Row],[Item_key]],GDList,Table_ExternalData_1[[#Headers],[6]])</f>
        <v>0</v>
      </c>
      <c r="L559" s="7">
        <f>SUMIFS(GQList,GIList,Table_ExternalData_1[[#This Row],[Item_key]],GDList,Table_ExternalData_1[[#Headers],[7]])</f>
        <v>0</v>
      </c>
      <c r="M559" s="7">
        <f>SUMIFS(GQList,GIList,Table_ExternalData_1[[#This Row],[Item_key]],GDList,Table_ExternalData_1[[#Headers],[8]])</f>
        <v>0</v>
      </c>
      <c r="N559" s="7">
        <f>SUMIFS(GQList,GIList,Table_ExternalData_1[[#This Row],[Item_key]],GDList,Table_ExternalData_1[[#Headers],[9]])</f>
        <v>1500</v>
      </c>
      <c r="O559" s="7">
        <f>SUMIFS(GQList,GIList,Table_ExternalData_1[[#This Row],[Item_key]],GDList,Table_ExternalData_1[[#Headers],[10]])</f>
        <v>0</v>
      </c>
      <c r="P559" s="7">
        <f>SUMIFS(GQList,GIList,Table_ExternalData_1[[#This Row],[Item_key]],GDList,Table_ExternalData_1[[#Headers],[11]])</f>
        <v>0</v>
      </c>
      <c r="Q559" s="7">
        <f>SUMIFS(GQList,GIList,Table_ExternalData_1[[#This Row],[Item_key]],GDList,Table_ExternalData_1[[#Headers],[12]])</f>
        <v>0</v>
      </c>
      <c r="R559" s="7">
        <f>SUMIFS(GQList,GIList,Table_ExternalData_1[[#This Row],[Item_key]],GDList,Table_ExternalData_1[[#Headers],[13]])</f>
        <v>0</v>
      </c>
      <c r="S559" s="7">
        <f>SUMIFS(GQList,GIList,Table_ExternalData_1[[#This Row],[Item_key]],GDList,Table_ExternalData_1[[#Headers],[14]])</f>
        <v>0</v>
      </c>
      <c r="T559" s="7">
        <f>SUMIFS(GQList,GIList,Table_ExternalData_1[[#This Row],[Item_key]],GDList,Table_ExternalData_1[[#Headers],[15]])</f>
        <v>0</v>
      </c>
      <c r="U559" s="7">
        <f>SUMIFS(GQList,GIList,Table_ExternalData_1[[#This Row],[Item_key]],GDList,Table_ExternalData_1[[#Headers],[16]])</f>
        <v>0</v>
      </c>
      <c r="V559" s="7">
        <f>SUMIFS(GQList,GIList,Table_ExternalData_1[[#This Row],[Item_key]],GDList,Table_ExternalData_1[[#Headers],[17]])</f>
        <v>0</v>
      </c>
      <c r="W559" s="7">
        <f>SUMIFS(GQList,GIList,Table_ExternalData_1[[#This Row],[Item_key]],GDList,Table_ExternalData_1[[#Headers],[18]])</f>
        <v>0</v>
      </c>
      <c r="X559" s="7">
        <f>SUMIFS(GQList,GIList,Table_ExternalData_1[[#This Row],[Item_key]],GDList,Table_ExternalData_1[[#Headers],[19]])</f>
        <v>0</v>
      </c>
      <c r="Y559" s="7">
        <f>SUMIFS(GQList,GIList,Table_ExternalData_1[[#This Row],[Item_key]],GDList,Table_ExternalData_1[[#Headers],[20]])</f>
        <v>0</v>
      </c>
      <c r="Z559" s="7">
        <f>SUMIFS(GQList,GIList,Table_ExternalData_1[[#This Row],[Item_key]],GDList,Table_ExternalData_1[[#Headers],[21]])</f>
        <v>0</v>
      </c>
      <c r="AA559" s="7">
        <f>SUMIFS(GQList,GIList,Table_ExternalData_1[[#This Row],[Item_key]],GDList,Table_ExternalData_1[[#Headers],[22]])</f>
        <v>0</v>
      </c>
      <c r="AB559" s="7">
        <f>SUMIFS(GQList,GIList,Table_ExternalData_1[[#This Row],[Item_key]],GDList,Table_ExternalData_1[[#Headers],[23]])</f>
        <v>0</v>
      </c>
      <c r="AC559" s="7">
        <f>SUMIFS(GQList,GIList,Table_ExternalData_1[[#This Row],[Item_key]],GDList,Table_ExternalData_1[[#Headers],[24]])</f>
        <v>0</v>
      </c>
      <c r="AD559" s="7">
        <f>SUMIFS(GQList,GIList,Table_ExternalData_1[[#This Row],[Item_key]],GDList,Table_ExternalData_1[[#Headers],[25]])</f>
        <v>0</v>
      </c>
      <c r="AE559" s="7">
        <f>SUMIFS(GQList,GIList,Table_ExternalData_1[[#This Row],[Item_key]],GDList,Table_ExternalData_1[[#Headers],[26]])</f>
        <v>0</v>
      </c>
      <c r="AF559" s="7">
        <f>SUMIFS(GQList,GIList,Table_ExternalData_1[[#This Row],[Item_key]],GDList,Table_ExternalData_1[[#Headers],[27]])</f>
        <v>0</v>
      </c>
      <c r="AG559" s="7">
        <f>SUMIFS(GQList,GIList,Table_ExternalData_1[[#This Row],[Item_key]],GDList,Table_ExternalData_1[[#Headers],[28]])</f>
        <v>0</v>
      </c>
      <c r="AH559" s="7">
        <f>SUMIFS(GQList,GIList,Table_ExternalData_1[[#This Row],[Item_key]],GDList,Table_ExternalData_1[[#Headers],[29]])</f>
        <v>0</v>
      </c>
      <c r="AI559" s="7">
        <f>SUMIFS(GQList,GIList,Table_ExternalData_1[[#This Row],[Item_key]],GDList,Table_ExternalData_1[[#Headers],[30]])</f>
        <v>0</v>
      </c>
      <c r="AJ559" s="7">
        <f>SUMIFS(GQList,GIList,Table_ExternalData_1[[#This Row],[Item_key]],GDList,Table_ExternalData_1[[#Headers],[31]])</f>
        <v>0</v>
      </c>
      <c r="AK559" s="7">
        <f>SUM(Table_ExternalData_1[[#This Row],[1]:[31]])</f>
        <v>1500</v>
      </c>
    </row>
    <row r="560" spans="1:37" ht="24" hidden="1">
      <c r="A560" s="3" t="s">
        <v>1452</v>
      </c>
      <c r="B560" s="3" t="s">
        <v>220</v>
      </c>
      <c r="C560" s="3" t="s">
        <v>1477</v>
      </c>
      <c r="D560" s="3" t="s">
        <v>1478</v>
      </c>
      <c r="E560" s="6" t="s">
        <v>1662</v>
      </c>
      <c r="F560" s="7">
        <f>SUMIFS(GQList,GIList,Table_ExternalData_1[[#This Row],[Item_key]],GDList,Table_ExternalData_1[[#Headers],[1]])</f>
        <v>0</v>
      </c>
      <c r="G560" s="7">
        <f>SUMIFS(GQList,GIList,Table_ExternalData_1[[#This Row],[Item_key]],GDList,Table_ExternalData_1[[#Headers],[2]])</f>
        <v>0</v>
      </c>
      <c r="H560" s="7">
        <f>SUMIFS(GQList,GIList,Table_ExternalData_1[[#This Row],[Item_key]],GDList,Table_ExternalData_1[[#Headers],[3]])</f>
        <v>0</v>
      </c>
      <c r="I560" s="7">
        <f>SUMIFS(GQList,GIList,Table_ExternalData_1[[#This Row],[Item_key]],GDList,Table_ExternalData_1[[#Headers],[4]])</f>
        <v>0</v>
      </c>
      <c r="J560" s="7">
        <f>SUMIFS(GQList,GIList,Table_ExternalData_1[[#This Row],[Item_key]],GDList,Table_ExternalData_1[[#Headers],[5]])</f>
        <v>0</v>
      </c>
      <c r="K560" s="7">
        <f>SUMIFS(GQList,GIList,Table_ExternalData_1[[#This Row],[Item_key]],GDList,Table_ExternalData_1[[#Headers],[6]])</f>
        <v>0</v>
      </c>
      <c r="L560" s="7">
        <f>SUMIFS(GQList,GIList,Table_ExternalData_1[[#This Row],[Item_key]],GDList,Table_ExternalData_1[[#Headers],[7]])</f>
        <v>0</v>
      </c>
      <c r="M560" s="7">
        <f>SUMIFS(GQList,GIList,Table_ExternalData_1[[#This Row],[Item_key]],GDList,Table_ExternalData_1[[#Headers],[8]])</f>
        <v>0</v>
      </c>
      <c r="N560" s="7">
        <f>SUMIFS(GQList,GIList,Table_ExternalData_1[[#This Row],[Item_key]],GDList,Table_ExternalData_1[[#Headers],[9]])</f>
        <v>500</v>
      </c>
      <c r="O560" s="7">
        <f>SUMIFS(GQList,GIList,Table_ExternalData_1[[#This Row],[Item_key]],GDList,Table_ExternalData_1[[#Headers],[10]])</f>
        <v>0</v>
      </c>
      <c r="P560" s="7">
        <f>SUMIFS(GQList,GIList,Table_ExternalData_1[[#This Row],[Item_key]],GDList,Table_ExternalData_1[[#Headers],[11]])</f>
        <v>0</v>
      </c>
      <c r="Q560" s="7">
        <f>SUMIFS(GQList,GIList,Table_ExternalData_1[[#This Row],[Item_key]],GDList,Table_ExternalData_1[[#Headers],[12]])</f>
        <v>0</v>
      </c>
      <c r="R560" s="7">
        <f>SUMIFS(GQList,GIList,Table_ExternalData_1[[#This Row],[Item_key]],GDList,Table_ExternalData_1[[#Headers],[13]])</f>
        <v>0</v>
      </c>
      <c r="S560" s="7">
        <f>SUMIFS(GQList,GIList,Table_ExternalData_1[[#This Row],[Item_key]],GDList,Table_ExternalData_1[[#Headers],[14]])</f>
        <v>0</v>
      </c>
      <c r="T560" s="7">
        <f>SUMIFS(GQList,GIList,Table_ExternalData_1[[#This Row],[Item_key]],GDList,Table_ExternalData_1[[#Headers],[15]])</f>
        <v>0</v>
      </c>
      <c r="U560" s="7">
        <f>SUMIFS(GQList,GIList,Table_ExternalData_1[[#This Row],[Item_key]],GDList,Table_ExternalData_1[[#Headers],[16]])</f>
        <v>0</v>
      </c>
      <c r="V560" s="7">
        <f>SUMIFS(GQList,GIList,Table_ExternalData_1[[#This Row],[Item_key]],GDList,Table_ExternalData_1[[#Headers],[17]])</f>
        <v>0</v>
      </c>
      <c r="W560" s="7">
        <f>SUMIFS(GQList,GIList,Table_ExternalData_1[[#This Row],[Item_key]],GDList,Table_ExternalData_1[[#Headers],[18]])</f>
        <v>0</v>
      </c>
      <c r="X560" s="7">
        <f>SUMIFS(GQList,GIList,Table_ExternalData_1[[#This Row],[Item_key]],GDList,Table_ExternalData_1[[#Headers],[19]])</f>
        <v>0</v>
      </c>
      <c r="Y560" s="7">
        <f>SUMIFS(GQList,GIList,Table_ExternalData_1[[#This Row],[Item_key]],GDList,Table_ExternalData_1[[#Headers],[20]])</f>
        <v>0</v>
      </c>
      <c r="Z560" s="7">
        <f>SUMIFS(GQList,GIList,Table_ExternalData_1[[#This Row],[Item_key]],GDList,Table_ExternalData_1[[#Headers],[21]])</f>
        <v>0</v>
      </c>
      <c r="AA560" s="7">
        <f>SUMIFS(GQList,GIList,Table_ExternalData_1[[#This Row],[Item_key]],GDList,Table_ExternalData_1[[#Headers],[22]])</f>
        <v>0</v>
      </c>
      <c r="AB560" s="7">
        <f>SUMIFS(GQList,GIList,Table_ExternalData_1[[#This Row],[Item_key]],GDList,Table_ExternalData_1[[#Headers],[23]])</f>
        <v>0</v>
      </c>
      <c r="AC560" s="7">
        <f>SUMIFS(GQList,GIList,Table_ExternalData_1[[#This Row],[Item_key]],GDList,Table_ExternalData_1[[#Headers],[24]])</f>
        <v>0</v>
      </c>
      <c r="AD560" s="7">
        <f>SUMIFS(GQList,GIList,Table_ExternalData_1[[#This Row],[Item_key]],GDList,Table_ExternalData_1[[#Headers],[25]])</f>
        <v>0</v>
      </c>
      <c r="AE560" s="7">
        <f>SUMIFS(GQList,GIList,Table_ExternalData_1[[#This Row],[Item_key]],GDList,Table_ExternalData_1[[#Headers],[26]])</f>
        <v>0</v>
      </c>
      <c r="AF560" s="7">
        <f>SUMIFS(GQList,GIList,Table_ExternalData_1[[#This Row],[Item_key]],GDList,Table_ExternalData_1[[#Headers],[27]])</f>
        <v>0</v>
      </c>
      <c r="AG560" s="7">
        <f>SUMIFS(GQList,GIList,Table_ExternalData_1[[#This Row],[Item_key]],GDList,Table_ExternalData_1[[#Headers],[28]])</f>
        <v>0</v>
      </c>
      <c r="AH560" s="7">
        <f>SUMIFS(GQList,GIList,Table_ExternalData_1[[#This Row],[Item_key]],GDList,Table_ExternalData_1[[#Headers],[29]])</f>
        <v>0</v>
      </c>
      <c r="AI560" s="7">
        <f>SUMIFS(GQList,GIList,Table_ExternalData_1[[#This Row],[Item_key]],GDList,Table_ExternalData_1[[#Headers],[30]])</f>
        <v>0</v>
      </c>
      <c r="AJ560" s="7">
        <f>SUMIFS(GQList,GIList,Table_ExternalData_1[[#This Row],[Item_key]],GDList,Table_ExternalData_1[[#Headers],[31]])</f>
        <v>0</v>
      </c>
      <c r="AK560" s="7">
        <f>SUM(Table_ExternalData_1[[#This Row],[1]:[31]])</f>
        <v>500</v>
      </c>
    </row>
    <row r="561" spans="1:37" ht="24" hidden="1">
      <c r="A561" s="3" t="s">
        <v>1452</v>
      </c>
      <c r="B561" s="3" t="s">
        <v>221</v>
      </c>
      <c r="C561" s="3" t="s">
        <v>1479</v>
      </c>
      <c r="D561" s="3" t="s">
        <v>1480</v>
      </c>
      <c r="E561" s="6" t="s">
        <v>1662</v>
      </c>
      <c r="F561" s="7">
        <f>SUMIFS(GQList,GIList,Table_ExternalData_1[[#This Row],[Item_key]],GDList,Table_ExternalData_1[[#Headers],[1]])</f>
        <v>0</v>
      </c>
      <c r="G561" s="7">
        <f>SUMIFS(GQList,GIList,Table_ExternalData_1[[#This Row],[Item_key]],GDList,Table_ExternalData_1[[#Headers],[2]])</f>
        <v>0</v>
      </c>
      <c r="H561" s="7">
        <f>SUMIFS(GQList,GIList,Table_ExternalData_1[[#This Row],[Item_key]],GDList,Table_ExternalData_1[[#Headers],[3]])</f>
        <v>0</v>
      </c>
      <c r="I561" s="7">
        <f>SUMIFS(GQList,GIList,Table_ExternalData_1[[#This Row],[Item_key]],GDList,Table_ExternalData_1[[#Headers],[4]])</f>
        <v>0</v>
      </c>
      <c r="J561" s="7">
        <f>SUMIFS(GQList,GIList,Table_ExternalData_1[[#This Row],[Item_key]],GDList,Table_ExternalData_1[[#Headers],[5]])</f>
        <v>0</v>
      </c>
      <c r="K561" s="7">
        <f>SUMIFS(GQList,GIList,Table_ExternalData_1[[#This Row],[Item_key]],GDList,Table_ExternalData_1[[#Headers],[6]])</f>
        <v>0</v>
      </c>
      <c r="L561" s="7">
        <f>SUMIFS(GQList,GIList,Table_ExternalData_1[[#This Row],[Item_key]],GDList,Table_ExternalData_1[[#Headers],[7]])</f>
        <v>0</v>
      </c>
      <c r="M561" s="7">
        <f>SUMIFS(GQList,GIList,Table_ExternalData_1[[#This Row],[Item_key]],GDList,Table_ExternalData_1[[#Headers],[8]])</f>
        <v>0</v>
      </c>
      <c r="N561" s="7">
        <f>SUMIFS(GQList,GIList,Table_ExternalData_1[[#This Row],[Item_key]],GDList,Table_ExternalData_1[[#Headers],[9]])</f>
        <v>1000</v>
      </c>
      <c r="O561" s="7">
        <f>SUMIFS(GQList,GIList,Table_ExternalData_1[[#This Row],[Item_key]],GDList,Table_ExternalData_1[[#Headers],[10]])</f>
        <v>0</v>
      </c>
      <c r="P561" s="7">
        <f>SUMIFS(GQList,GIList,Table_ExternalData_1[[#This Row],[Item_key]],GDList,Table_ExternalData_1[[#Headers],[11]])</f>
        <v>0</v>
      </c>
      <c r="Q561" s="7">
        <f>SUMIFS(GQList,GIList,Table_ExternalData_1[[#This Row],[Item_key]],GDList,Table_ExternalData_1[[#Headers],[12]])</f>
        <v>0</v>
      </c>
      <c r="R561" s="7">
        <f>SUMIFS(GQList,GIList,Table_ExternalData_1[[#This Row],[Item_key]],GDList,Table_ExternalData_1[[#Headers],[13]])</f>
        <v>0</v>
      </c>
      <c r="S561" s="7">
        <f>SUMIFS(GQList,GIList,Table_ExternalData_1[[#This Row],[Item_key]],GDList,Table_ExternalData_1[[#Headers],[14]])</f>
        <v>0</v>
      </c>
      <c r="T561" s="7">
        <f>SUMIFS(GQList,GIList,Table_ExternalData_1[[#This Row],[Item_key]],GDList,Table_ExternalData_1[[#Headers],[15]])</f>
        <v>0</v>
      </c>
      <c r="U561" s="7">
        <f>SUMIFS(GQList,GIList,Table_ExternalData_1[[#This Row],[Item_key]],GDList,Table_ExternalData_1[[#Headers],[16]])</f>
        <v>0</v>
      </c>
      <c r="V561" s="7">
        <f>SUMIFS(GQList,GIList,Table_ExternalData_1[[#This Row],[Item_key]],GDList,Table_ExternalData_1[[#Headers],[17]])</f>
        <v>0</v>
      </c>
      <c r="W561" s="7">
        <f>SUMIFS(GQList,GIList,Table_ExternalData_1[[#This Row],[Item_key]],GDList,Table_ExternalData_1[[#Headers],[18]])</f>
        <v>0</v>
      </c>
      <c r="X561" s="7">
        <f>SUMIFS(GQList,GIList,Table_ExternalData_1[[#This Row],[Item_key]],GDList,Table_ExternalData_1[[#Headers],[19]])</f>
        <v>0</v>
      </c>
      <c r="Y561" s="7">
        <f>SUMIFS(GQList,GIList,Table_ExternalData_1[[#This Row],[Item_key]],GDList,Table_ExternalData_1[[#Headers],[20]])</f>
        <v>0</v>
      </c>
      <c r="Z561" s="7">
        <f>SUMIFS(GQList,GIList,Table_ExternalData_1[[#This Row],[Item_key]],GDList,Table_ExternalData_1[[#Headers],[21]])</f>
        <v>0</v>
      </c>
      <c r="AA561" s="7">
        <f>SUMIFS(GQList,GIList,Table_ExternalData_1[[#This Row],[Item_key]],GDList,Table_ExternalData_1[[#Headers],[22]])</f>
        <v>0</v>
      </c>
      <c r="AB561" s="7">
        <f>SUMIFS(GQList,GIList,Table_ExternalData_1[[#This Row],[Item_key]],GDList,Table_ExternalData_1[[#Headers],[23]])</f>
        <v>0</v>
      </c>
      <c r="AC561" s="7">
        <f>SUMIFS(GQList,GIList,Table_ExternalData_1[[#This Row],[Item_key]],GDList,Table_ExternalData_1[[#Headers],[24]])</f>
        <v>0</v>
      </c>
      <c r="AD561" s="7">
        <f>SUMIFS(GQList,GIList,Table_ExternalData_1[[#This Row],[Item_key]],GDList,Table_ExternalData_1[[#Headers],[25]])</f>
        <v>0</v>
      </c>
      <c r="AE561" s="7">
        <f>SUMIFS(GQList,GIList,Table_ExternalData_1[[#This Row],[Item_key]],GDList,Table_ExternalData_1[[#Headers],[26]])</f>
        <v>0</v>
      </c>
      <c r="AF561" s="7">
        <f>SUMIFS(GQList,GIList,Table_ExternalData_1[[#This Row],[Item_key]],GDList,Table_ExternalData_1[[#Headers],[27]])</f>
        <v>0</v>
      </c>
      <c r="AG561" s="7">
        <f>SUMIFS(GQList,GIList,Table_ExternalData_1[[#This Row],[Item_key]],GDList,Table_ExternalData_1[[#Headers],[28]])</f>
        <v>0</v>
      </c>
      <c r="AH561" s="7">
        <f>SUMIFS(GQList,GIList,Table_ExternalData_1[[#This Row],[Item_key]],GDList,Table_ExternalData_1[[#Headers],[29]])</f>
        <v>0</v>
      </c>
      <c r="AI561" s="7">
        <f>SUMIFS(GQList,GIList,Table_ExternalData_1[[#This Row],[Item_key]],GDList,Table_ExternalData_1[[#Headers],[30]])</f>
        <v>0</v>
      </c>
      <c r="AJ561" s="7">
        <f>SUMIFS(GQList,GIList,Table_ExternalData_1[[#This Row],[Item_key]],GDList,Table_ExternalData_1[[#Headers],[31]])</f>
        <v>0</v>
      </c>
      <c r="AK561" s="7">
        <f>SUM(Table_ExternalData_1[[#This Row],[1]:[31]])</f>
        <v>1000</v>
      </c>
    </row>
    <row r="562" spans="1:37" ht="24" hidden="1">
      <c r="A562" s="3" t="s">
        <v>1452</v>
      </c>
      <c r="B562" s="3" t="s">
        <v>222</v>
      </c>
      <c r="C562" s="3" t="s">
        <v>1481</v>
      </c>
      <c r="D562" s="3" t="s">
        <v>1482</v>
      </c>
      <c r="E562" s="6" t="s">
        <v>1662</v>
      </c>
      <c r="F562" s="7">
        <f>SUMIFS(GQList,GIList,Table_ExternalData_1[[#This Row],[Item_key]],GDList,Table_ExternalData_1[[#Headers],[1]])</f>
        <v>0</v>
      </c>
      <c r="G562" s="7">
        <f>SUMIFS(GQList,GIList,Table_ExternalData_1[[#This Row],[Item_key]],GDList,Table_ExternalData_1[[#Headers],[2]])</f>
        <v>0</v>
      </c>
      <c r="H562" s="7">
        <f>SUMIFS(GQList,GIList,Table_ExternalData_1[[#This Row],[Item_key]],GDList,Table_ExternalData_1[[#Headers],[3]])</f>
        <v>0</v>
      </c>
      <c r="I562" s="7">
        <f>SUMIFS(GQList,GIList,Table_ExternalData_1[[#This Row],[Item_key]],GDList,Table_ExternalData_1[[#Headers],[4]])</f>
        <v>0</v>
      </c>
      <c r="J562" s="7">
        <f>SUMIFS(GQList,GIList,Table_ExternalData_1[[#This Row],[Item_key]],GDList,Table_ExternalData_1[[#Headers],[5]])</f>
        <v>0</v>
      </c>
      <c r="K562" s="7">
        <f>SUMIFS(GQList,GIList,Table_ExternalData_1[[#This Row],[Item_key]],GDList,Table_ExternalData_1[[#Headers],[6]])</f>
        <v>0</v>
      </c>
      <c r="L562" s="7">
        <f>SUMIFS(GQList,GIList,Table_ExternalData_1[[#This Row],[Item_key]],GDList,Table_ExternalData_1[[#Headers],[7]])</f>
        <v>0</v>
      </c>
      <c r="M562" s="7">
        <f>SUMIFS(GQList,GIList,Table_ExternalData_1[[#This Row],[Item_key]],GDList,Table_ExternalData_1[[#Headers],[8]])</f>
        <v>0</v>
      </c>
      <c r="N562" s="7">
        <f>SUMIFS(GQList,GIList,Table_ExternalData_1[[#This Row],[Item_key]],GDList,Table_ExternalData_1[[#Headers],[9]])</f>
        <v>500</v>
      </c>
      <c r="O562" s="7">
        <f>SUMIFS(GQList,GIList,Table_ExternalData_1[[#This Row],[Item_key]],GDList,Table_ExternalData_1[[#Headers],[10]])</f>
        <v>0</v>
      </c>
      <c r="P562" s="7">
        <f>SUMIFS(GQList,GIList,Table_ExternalData_1[[#This Row],[Item_key]],GDList,Table_ExternalData_1[[#Headers],[11]])</f>
        <v>0</v>
      </c>
      <c r="Q562" s="7">
        <f>SUMIFS(GQList,GIList,Table_ExternalData_1[[#This Row],[Item_key]],GDList,Table_ExternalData_1[[#Headers],[12]])</f>
        <v>0</v>
      </c>
      <c r="R562" s="7">
        <f>SUMIFS(GQList,GIList,Table_ExternalData_1[[#This Row],[Item_key]],GDList,Table_ExternalData_1[[#Headers],[13]])</f>
        <v>0</v>
      </c>
      <c r="S562" s="7">
        <f>SUMIFS(GQList,GIList,Table_ExternalData_1[[#This Row],[Item_key]],GDList,Table_ExternalData_1[[#Headers],[14]])</f>
        <v>0</v>
      </c>
      <c r="T562" s="7">
        <f>SUMIFS(GQList,GIList,Table_ExternalData_1[[#This Row],[Item_key]],GDList,Table_ExternalData_1[[#Headers],[15]])</f>
        <v>0</v>
      </c>
      <c r="U562" s="7">
        <f>SUMIFS(GQList,GIList,Table_ExternalData_1[[#This Row],[Item_key]],GDList,Table_ExternalData_1[[#Headers],[16]])</f>
        <v>0</v>
      </c>
      <c r="V562" s="7">
        <f>SUMIFS(GQList,GIList,Table_ExternalData_1[[#This Row],[Item_key]],GDList,Table_ExternalData_1[[#Headers],[17]])</f>
        <v>0</v>
      </c>
      <c r="W562" s="7">
        <f>SUMIFS(GQList,GIList,Table_ExternalData_1[[#This Row],[Item_key]],GDList,Table_ExternalData_1[[#Headers],[18]])</f>
        <v>0</v>
      </c>
      <c r="X562" s="7">
        <f>SUMIFS(GQList,GIList,Table_ExternalData_1[[#This Row],[Item_key]],GDList,Table_ExternalData_1[[#Headers],[19]])</f>
        <v>0</v>
      </c>
      <c r="Y562" s="7">
        <f>SUMIFS(GQList,GIList,Table_ExternalData_1[[#This Row],[Item_key]],GDList,Table_ExternalData_1[[#Headers],[20]])</f>
        <v>0</v>
      </c>
      <c r="Z562" s="7">
        <f>SUMIFS(GQList,GIList,Table_ExternalData_1[[#This Row],[Item_key]],GDList,Table_ExternalData_1[[#Headers],[21]])</f>
        <v>0</v>
      </c>
      <c r="AA562" s="7">
        <f>SUMIFS(GQList,GIList,Table_ExternalData_1[[#This Row],[Item_key]],GDList,Table_ExternalData_1[[#Headers],[22]])</f>
        <v>0</v>
      </c>
      <c r="AB562" s="7">
        <f>SUMIFS(GQList,GIList,Table_ExternalData_1[[#This Row],[Item_key]],GDList,Table_ExternalData_1[[#Headers],[23]])</f>
        <v>0</v>
      </c>
      <c r="AC562" s="7">
        <f>SUMIFS(GQList,GIList,Table_ExternalData_1[[#This Row],[Item_key]],GDList,Table_ExternalData_1[[#Headers],[24]])</f>
        <v>0</v>
      </c>
      <c r="AD562" s="7">
        <f>SUMIFS(GQList,GIList,Table_ExternalData_1[[#This Row],[Item_key]],GDList,Table_ExternalData_1[[#Headers],[25]])</f>
        <v>0</v>
      </c>
      <c r="AE562" s="7">
        <f>SUMIFS(GQList,GIList,Table_ExternalData_1[[#This Row],[Item_key]],GDList,Table_ExternalData_1[[#Headers],[26]])</f>
        <v>0</v>
      </c>
      <c r="AF562" s="7">
        <f>SUMIFS(GQList,GIList,Table_ExternalData_1[[#This Row],[Item_key]],GDList,Table_ExternalData_1[[#Headers],[27]])</f>
        <v>0</v>
      </c>
      <c r="AG562" s="7">
        <f>SUMIFS(GQList,GIList,Table_ExternalData_1[[#This Row],[Item_key]],GDList,Table_ExternalData_1[[#Headers],[28]])</f>
        <v>0</v>
      </c>
      <c r="AH562" s="7">
        <f>SUMIFS(GQList,GIList,Table_ExternalData_1[[#This Row],[Item_key]],GDList,Table_ExternalData_1[[#Headers],[29]])</f>
        <v>0</v>
      </c>
      <c r="AI562" s="7">
        <f>SUMIFS(GQList,GIList,Table_ExternalData_1[[#This Row],[Item_key]],GDList,Table_ExternalData_1[[#Headers],[30]])</f>
        <v>0</v>
      </c>
      <c r="AJ562" s="7">
        <f>SUMIFS(GQList,GIList,Table_ExternalData_1[[#This Row],[Item_key]],GDList,Table_ExternalData_1[[#Headers],[31]])</f>
        <v>0</v>
      </c>
      <c r="AK562" s="7">
        <f>SUM(Table_ExternalData_1[[#This Row],[1]:[31]])</f>
        <v>500</v>
      </c>
    </row>
    <row r="563" spans="1:37" ht="24" hidden="1">
      <c r="A563" s="3" t="s">
        <v>1452</v>
      </c>
      <c r="B563" s="3" t="s">
        <v>223</v>
      </c>
      <c r="C563" s="3" t="s">
        <v>1483</v>
      </c>
      <c r="D563" s="3" t="s">
        <v>1484</v>
      </c>
      <c r="E563" s="6" t="s">
        <v>1662</v>
      </c>
      <c r="F563" s="7">
        <f>SUMIFS(GQList,GIList,Table_ExternalData_1[[#This Row],[Item_key]],GDList,Table_ExternalData_1[[#Headers],[1]])</f>
        <v>0</v>
      </c>
      <c r="G563" s="7">
        <f>SUMIFS(GQList,GIList,Table_ExternalData_1[[#This Row],[Item_key]],GDList,Table_ExternalData_1[[#Headers],[2]])</f>
        <v>0</v>
      </c>
      <c r="H563" s="7">
        <f>SUMIFS(GQList,GIList,Table_ExternalData_1[[#This Row],[Item_key]],GDList,Table_ExternalData_1[[#Headers],[3]])</f>
        <v>0</v>
      </c>
      <c r="I563" s="7">
        <f>SUMIFS(GQList,GIList,Table_ExternalData_1[[#This Row],[Item_key]],GDList,Table_ExternalData_1[[#Headers],[4]])</f>
        <v>0</v>
      </c>
      <c r="J563" s="7">
        <f>SUMIFS(GQList,GIList,Table_ExternalData_1[[#This Row],[Item_key]],GDList,Table_ExternalData_1[[#Headers],[5]])</f>
        <v>0</v>
      </c>
      <c r="K563" s="7">
        <f>SUMIFS(GQList,GIList,Table_ExternalData_1[[#This Row],[Item_key]],GDList,Table_ExternalData_1[[#Headers],[6]])</f>
        <v>0</v>
      </c>
      <c r="L563" s="7">
        <f>SUMIFS(GQList,GIList,Table_ExternalData_1[[#This Row],[Item_key]],GDList,Table_ExternalData_1[[#Headers],[7]])</f>
        <v>0</v>
      </c>
      <c r="M563" s="7">
        <f>SUMIFS(GQList,GIList,Table_ExternalData_1[[#This Row],[Item_key]],GDList,Table_ExternalData_1[[#Headers],[8]])</f>
        <v>0</v>
      </c>
      <c r="N563" s="7">
        <f>SUMIFS(GQList,GIList,Table_ExternalData_1[[#This Row],[Item_key]],GDList,Table_ExternalData_1[[#Headers],[9]])</f>
        <v>500</v>
      </c>
      <c r="O563" s="7">
        <f>SUMIFS(GQList,GIList,Table_ExternalData_1[[#This Row],[Item_key]],GDList,Table_ExternalData_1[[#Headers],[10]])</f>
        <v>0</v>
      </c>
      <c r="P563" s="7">
        <f>SUMIFS(GQList,GIList,Table_ExternalData_1[[#This Row],[Item_key]],GDList,Table_ExternalData_1[[#Headers],[11]])</f>
        <v>0</v>
      </c>
      <c r="Q563" s="7">
        <f>SUMIFS(GQList,GIList,Table_ExternalData_1[[#This Row],[Item_key]],GDList,Table_ExternalData_1[[#Headers],[12]])</f>
        <v>0</v>
      </c>
      <c r="R563" s="7">
        <f>SUMIFS(GQList,GIList,Table_ExternalData_1[[#This Row],[Item_key]],GDList,Table_ExternalData_1[[#Headers],[13]])</f>
        <v>0</v>
      </c>
      <c r="S563" s="7">
        <f>SUMIFS(GQList,GIList,Table_ExternalData_1[[#This Row],[Item_key]],GDList,Table_ExternalData_1[[#Headers],[14]])</f>
        <v>0</v>
      </c>
      <c r="T563" s="7">
        <f>SUMIFS(GQList,GIList,Table_ExternalData_1[[#This Row],[Item_key]],GDList,Table_ExternalData_1[[#Headers],[15]])</f>
        <v>0</v>
      </c>
      <c r="U563" s="7">
        <f>SUMIFS(GQList,GIList,Table_ExternalData_1[[#This Row],[Item_key]],GDList,Table_ExternalData_1[[#Headers],[16]])</f>
        <v>0</v>
      </c>
      <c r="V563" s="7">
        <f>SUMIFS(GQList,GIList,Table_ExternalData_1[[#This Row],[Item_key]],GDList,Table_ExternalData_1[[#Headers],[17]])</f>
        <v>0</v>
      </c>
      <c r="W563" s="7">
        <f>SUMIFS(GQList,GIList,Table_ExternalData_1[[#This Row],[Item_key]],GDList,Table_ExternalData_1[[#Headers],[18]])</f>
        <v>0</v>
      </c>
      <c r="X563" s="7">
        <f>SUMIFS(GQList,GIList,Table_ExternalData_1[[#This Row],[Item_key]],GDList,Table_ExternalData_1[[#Headers],[19]])</f>
        <v>0</v>
      </c>
      <c r="Y563" s="7">
        <f>SUMIFS(GQList,GIList,Table_ExternalData_1[[#This Row],[Item_key]],GDList,Table_ExternalData_1[[#Headers],[20]])</f>
        <v>0</v>
      </c>
      <c r="Z563" s="7">
        <f>SUMIFS(GQList,GIList,Table_ExternalData_1[[#This Row],[Item_key]],GDList,Table_ExternalData_1[[#Headers],[21]])</f>
        <v>0</v>
      </c>
      <c r="AA563" s="7">
        <f>SUMIFS(GQList,GIList,Table_ExternalData_1[[#This Row],[Item_key]],GDList,Table_ExternalData_1[[#Headers],[22]])</f>
        <v>0</v>
      </c>
      <c r="AB563" s="7">
        <f>SUMIFS(GQList,GIList,Table_ExternalData_1[[#This Row],[Item_key]],GDList,Table_ExternalData_1[[#Headers],[23]])</f>
        <v>0</v>
      </c>
      <c r="AC563" s="7">
        <f>SUMIFS(GQList,GIList,Table_ExternalData_1[[#This Row],[Item_key]],GDList,Table_ExternalData_1[[#Headers],[24]])</f>
        <v>0</v>
      </c>
      <c r="AD563" s="7">
        <f>SUMIFS(GQList,GIList,Table_ExternalData_1[[#This Row],[Item_key]],GDList,Table_ExternalData_1[[#Headers],[25]])</f>
        <v>0</v>
      </c>
      <c r="AE563" s="7">
        <f>SUMIFS(GQList,GIList,Table_ExternalData_1[[#This Row],[Item_key]],GDList,Table_ExternalData_1[[#Headers],[26]])</f>
        <v>0</v>
      </c>
      <c r="AF563" s="7">
        <f>SUMIFS(GQList,GIList,Table_ExternalData_1[[#This Row],[Item_key]],GDList,Table_ExternalData_1[[#Headers],[27]])</f>
        <v>0</v>
      </c>
      <c r="AG563" s="7">
        <f>SUMIFS(GQList,GIList,Table_ExternalData_1[[#This Row],[Item_key]],GDList,Table_ExternalData_1[[#Headers],[28]])</f>
        <v>0</v>
      </c>
      <c r="AH563" s="7">
        <f>SUMIFS(GQList,GIList,Table_ExternalData_1[[#This Row],[Item_key]],GDList,Table_ExternalData_1[[#Headers],[29]])</f>
        <v>0</v>
      </c>
      <c r="AI563" s="7">
        <f>SUMIFS(GQList,GIList,Table_ExternalData_1[[#This Row],[Item_key]],GDList,Table_ExternalData_1[[#Headers],[30]])</f>
        <v>0</v>
      </c>
      <c r="AJ563" s="7">
        <f>SUMIFS(GQList,GIList,Table_ExternalData_1[[#This Row],[Item_key]],GDList,Table_ExternalData_1[[#Headers],[31]])</f>
        <v>0</v>
      </c>
      <c r="AK563" s="7">
        <f>SUM(Table_ExternalData_1[[#This Row],[1]:[31]])</f>
        <v>500</v>
      </c>
    </row>
    <row r="564" spans="1:37" ht="24" hidden="1">
      <c r="A564" s="3" t="s">
        <v>1452</v>
      </c>
      <c r="B564" s="3" t="s">
        <v>224</v>
      </c>
      <c r="C564" s="3" t="s">
        <v>1485</v>
      </c>
      <c r="D564" s="3" t="s">
        <v>1486</v>
      </c>
      <c r="E564" s="6" t="s">
        <v>1662</v>
      </c>
      <c r="F564" s="7">
        <f>SUMIFS(GQList,GIList,Table_ExternalData_1[[#This Row],[Item_key]],GDList,Table_ExternalData_1[[#Headers],[1]])</f>
        <v>0</v>
      </c>
      <c r="G564" s="7">
        <f>SUMIFS(GQList,GIList,Table_ExternalData_1[[#This Row],[Item_key]],GDList,Table_ExternalData_1[[#Headers],[2]])</f>
        <v>0</v>
      </c>
      <c r="H564" s="7">
        <f>SUMIFS(GQList,GIList,Table_ExternalData_1[[#This Row],[Item_key]],GDList,Table_ExternalData_1[[#Headers],[3]])</f>
        <v>0</v>
      </c>
      <c r="I564" s="7">
        <f>SUMIFS(GQList,GIList,Table_ExternalData_1[[#This Row],[Item_key]],GDList,Table_ExternalData_1[[#Headers],[4]])</f>
        <v>0</v>
      </c>
      <c r="J564" s="7">
        <f>SUMIFS(GQList,GIList,Table_ExternalData_1[[#This Row],[Item_key]],GDList,Table_ExternalData_1[[#Headers],[5]])</f>
        <v>0</v>
      </c>
      <c r="K564" s="7">
        <f>SUMIFS(GQList,GIList,Table_ExternalData_1[[#This Row],[Item_key]],GDList,Table_ExternalData_1[[#Headers],[6]])</f>
        <v>0</v>
      </c>
      <c r="L564" s="7">
        <f>SUMIFS(GQList,GIList,Table_ExternalData_1[[#This Row],[Item_key]],GDList,Table_ExternalData_1[[#Headers],[7]])</f>
        <v>0</v>
      </c>
      <c r="M564" s="7">
        <f>SUMIFS(GQList,GIList,Table_ExternalData_1[[#This Row],[Item_key]],GDList,Table_ExternalData_1[[#Headers],[8]])</f>
        <v>0</v>
      </c>
      <c r="N564" s="7">
        <f>SUMIFS(GQList,GIList,Table_ExternalData_1[[#This Row],[Item_key]],GDList,Table_ExternalData_1[[#Headers],[9]])</f>
        <v>500</v>
      </c>
      <c r="O564" s="7">
        <f>SUMIFS(GQList,GIList,Table_ExternalData_1[[#This Row],[Item_key]],GDList,Table_ExternalData_1[[#Headers],[10]])</f>
        <v>0</v>
      </c>
      <c r="P564" s="7">
        <f>SUMIFS(GQList,GIList,Table_ExternalData_1[[#This Row],[Item_key]],GDList,Table_ExternalData_1[[#Headers],[11]])</f>
        <v>0</v>
      </c>
      <c r="Q564" s="7">
        <f>SUMIFS(GQList,GIList,Table_ExternalData_1[[#This Row],[Item_key]],GDList,Table_ExternalData_1[[#Headers],[12]])</f>
        <v>0</v>
      </c>
      <c r="R564" s="7">
        <f>SUMIFS(GQList,GIList,Table_ExternalData_1[[#This Row],[Item_key]],GDList,Table_ExternalData_1[[#Headers],[13]])</f>
        <v>0</v>
      </c>
      <c r="S564" s="7">
        <f>SUMIFS(GQList,GIList,Table_ExternalData_1[[#This Row],[Item_key]],GDList,Table_ExternalData_1[[#Headers],[14]])</f>
        <v>0</v>
      </c>
      <c r="T564" s="7">
        <f>SUMIFS(GQList,GIList,Table_ExternalData_1[[#This Row],[Item_key]],GDList,Table_ExternalData_1[[#Headers],[15]])</f>
        <v>0</v>
      </c>
      <c r="U564" s="7">
        <f>SUMIFS(GQList,GIList,Table_ExternalData_1[[#This Row],[Item_key]],GDList,Table_ExternalData_1[[#Headers],[16]])</f>
        <v>0</v>
      </c>
      <c r="V564" s="7">
        <f>SUMIFS(GQList,GIList,Table_ExternalData_1[[#This Row],[Item_key]],GDList,Table_ExternalData_1[[#Headers],[17]])</f>
        <v>0</v>
      </c>
      <c r="W564" s="7">
        <f>SUMIFS(GQList,GIList,Table_ExternalData_1[[#This Row],[Item_key]],GDList,Table_ExternalData_1[[#Headers],[18]])</f>
        <v>0</v>
      </c>
      <c r="X564" s="7">
        <f>SUMIFS(GQList,GIList,Table_ExternalData_1[[#This Row],[Item_key]],GDList,Table_ExternalData_1[[#Headers],[19]])</f>
        <v>0</v>
      </c>
      <c r="Y564" s="7">
        <f>SUMIFS(GQList,GIList,Table_ExternalData_1[[#This Row],[Item_key]],GDList,Table_ExternalData_1[[#Headers],[20]])</f>
        <v>0</v>
      </c>
      <c r="Z564" s="7">
        <f>SUMIFS(GQList,GIList,Table_ExternalData_1[[#This Row],[Item_key]],GDList,Table_ExternalData_1[[#Headers],[21]])</f>
        <v>0</v>
      </c>
      <c r="AA564" s="7">
        <f>SUMIFS(GQList,GIList,Table_ExternalData_1[[#This Row],[Item_key]],GDList,Table_ExternalData_1[[#Headers],[22]])</f>
        <v>0</v>
      </c>
      <c r="AB564" s="7">
        <f>SUMIFS(GQList,GIList,Table_ExternalData_1[[#This Row],[Item_key]],GDList,Table_ExternalData_1[[#Headers],[23]])</f>
        <v>0</v>
      </c>
      <c r="AC564" s="7">
        <f>SUMIFS(GQList,GIList,Table_ExternalData_1[[#This Row],[Item_key]],GDList,Table_ExternalData_1[[#Headers],[24]])</f>
        <v>0</v>
      </c>
      <c r="AD564" s="7">
        <f>SUMIFS(GQList,GIList,Table_ExternalData_1[[#This Row],[Item_key]],GDList,Table_ExternalData_1[[#Headers],[25]])</f>
        <v>0</v>
      </c>
      <c r="AE564" s="7">
        <f>SUMIFS(GQList,GIList,Table_ExternalData_1[[#This Row],[Item_key]],GDList,Table_ExternalData_1[[#Headers],[26]])</f>
        <v>0</v>
      </c>
      <c r="AF564" s="7">
        <f>SUMIFS(GQList,GIList,Table_ExternalData_1[[#This Row],[Item_key]],GDList,Table_ExternalData_1[[#Headers],[27]])</f>
        <v>0</v>
      </c>
      <c r="AG564" s="7">
        <f>SUMIFS(GQList,GIList,Table_ExternalData_1[[#This Row],[Item_key]],GDList,Table_ExternalData_1[[#Headers],[28]])</f>
        <v>0</v>
      </c>
      <c r="AH564" s="7">
        <f>SUMIFS(GQList,GIList,Table_ExternalData_1[[#This Row],[Item_key]],GDList,Table_ExternalData_1[[#Headers],[29]])</f>
        <v>0</v>
      </c>
      <c r="AI564" s="7">
        <f>SUMIFS(GQList,GIList,Table_ExternalData_1[[#This Row],[Item_key]],GDList,Table_ExternalData_1[[#Headers],[30]])</f>
        <v>0</v>
      </c>
      <c r="AJ564" s="7">
        <f>SUMIFS(GQList,GIList,Table_ExternalData_1[[#This Row],[Item_key]],GDList,Table_ExternalData_1[[#Headers],[31]])</f>
        <v>0</v>
      </c>
      <c r="AK564" s="7">
        <f>SUM(Table_ExternalData_1[[#This Row],[1]:[31]])</f>
        <v>500</v>
      </c>
    </row>
    <row r="565" spans="1:37" ht="24" hidden="1">
      <c r="A565" s="3" t="s">
        <v>1452</v>
      </c>
      <c r="B565" s="3" t="s">
        <v>225</v>
      </c>
      <c r="C565" s="3" t="s">
        <v>1487</v>
      </c>
      <c r="D565" s="3" t="s">
        <v>1488</v>
      </c>
      <c r="E565" s="6" t="s">
        <v>1662</v>
      </c>
      <c r="F565" s="7">
        <f>SUMIFS(GQList,GIList,Table_ExternalData_1[[#This Row],[Item_key]],GDList,Table_ExternalData_1[[#Headers],[1]])</f>
        <v>0</v>
      </c>
      <c r="G565" s="7">
        <f>SUMIFS(GQList,GIList,Table_ExternalData_1[[#This Row],[Item_key]],GDList,Table_ExternalData_1[[#Headers],[2]])</f>
        <v>0</v>
      </c>
      <c r="H565" s="7">
        <f>SUMIFS(GQList,GIList,Table_ExternalData_1[[#This Row],[Item_key]],GDList,Table_ExternalData_1[[#Headers],[3]])</f>
        <v>0</v>
      </c>
      <c r="I565" s="7">
        <f>SUMIFS(GQList,GIList,Table_ExternalData_1[[#This Row],[Item_key]],GDList,Table_ExternalData_1[[#Headers],[4]])</f>
        <v>0</v>
      </c>
      <c r="J565" s="7">
        <f>SUMIFS(GQList,GIList,Table_ExternalData_1[[#This Row],[Item_key]],GDList,Table_ExternalData_1[[#Headers],[5]])</f>
        <v>0</v>
      </c>
      <c r="K565" s="7">
        <f>SUMIFS(GQList,GIList,Table_ExternalData_1[[#This Row],[Item_key]],GDList,Table_ExternalData_1[[#Headers],[6]])</f>
        <v>0</v>
      </c>
      <c r="L565" s="7">
        <f>SUMIFS(GQList,GIList,Table_ExternalData_1[[#This Row],[Item_key]],GDList,Table_ExternalData_1[[#Headers],[7]])</f>
        <v>0</v>
      </c>
      <c r="M565" s="7">
        <f>SUMIFS(GQList,GIList,Table_ExternalData_1[[#This Row],[Item_key]],GDList,Table_ExternalData_1[[#Headers],[8]])</f>
        <v>0</v>
      </c>
      <c r="N565" s="7">
        <f>SUMIFS(GQList,GIList,Table_ExternalData_1[[#This Row],[Item_key]],GDList,Table_ExternalData_1[[#Headers],[9]])</f>
        <v>500</v>
      </c>
      <c r="O565" s="7">
        <f>SUMIFS(GQList,GIList,Table_ExternalData_1[[#This Row],[Item_key]],GDList,Table_ExternalData_1[[#Headers],[10]])</f>
        <v>0</v>
      </c>
      <c r="P565" s="7">
        <f>SUMIFS(GQList,GIList,Table_ExternalData_1[[#This Row],[Item_key]],GDList,Table_ExternalData_1[[#Headers],[11]])</f>
        <v>0</v>
      </c>
      <c r="Q565" s="7">
        <f>SUMIFS(GQList,GIList,Table_ExternalData_1[[#This Row],[Item_key]],GDList,Table_ExternalData_1[[#Headers],[12]])</f>
        <v>0</v>
      </c>
      <c r="R565" s="7">
        <f>SUMIFS(GQList,GIList,Table_ExternalData_1[[#This Row],[Item_key]],GDList,Table_ExternalData_1[[#Headers],[13]])</f>
        <v>0</v>
      </c>
      <c r="S565" s="7">
        <f>SUMIFS(GQList,GIList,Table_ExternalData_1[[#This Row],[Item_key]],GDList,Table_ExternalData_1[[#Headers],[14]])</f>
        <v>0</v>
      </c>
      <c r="T565" s="7">
        <f>SUMIFS(GQList,GIList,Table_ExternalData_1[[#This Row],[Item_key]],GDList,Table_ExternalData_1[[#Headers],[15]])</f>
        <v>0</v>
      </c>
      <c r="U565" s="7">
        <f>SUMIFS(GQList,GIList,Table_ExternalData_1[[#This Row],[Item_key]],GDList,Table_ExternalData_1[[#Headers],[16]])</f>
        <v>0</v>
      </c>
      <c r="V565" s="7">
        <f>SUMIFS(GQList,GIList,Table_ExternalData_1[[#This Row],[Item_key]],GDList,Table_ExternalData_1[[#Headers],[17]])</f>
        <v>0</v>
      </c>
      <c r="W565" s="7">
        <f>SUMIFS(GQList,GIList,Table_ExternalData_1[[#This Row],[Item_key]],GDList,Table_ExternalData_1[[#Headers],[18]])</f>
        <v>0</v>
      </c>
      <c r="X565" s="7">
        <f>SUMIFS(GQList,GIList,Table_ExternalData_1[[#This Row],[Item_key]],GDList,Table_ExternalData_1[[#Headers],[19]])</f>
        <v>0</v>
      </c>
      <c r="Y565" s="7">
        <f>SUMIFS(GQList,GIList,Table_ExternalData_1[[#This Row],[Item_key]],GDList,Table_ExternalData_1[[#Headers],[20]])</f>
        <v>0</v>
      </c>
      <c r="Z565" s="7">
        <f>SUMIFS(GQList,GIList,Table_ExternalData_1[[#This Row],[Item_key]],GDList,Table_ExternalData_1[[#Headers],[21]])</f>
        <v>0</v>
      </c>
      <c r="AA565" s="7">
        <f>SUMIFS(GQList,GIList,Table_ExternalData_1[[#This Row],[Item_key]],GDList,Table_ExternalData_1[[#Headers],[22]])</f>
        <v>0</v>
      </c>
      <c r="AB565" s="7">
        <f>SUMIFS(GQList,GIList,Table_ExternalData_1[[#This Row],[Item_key]],GDList,Table_ExternalData_1[[#Headers],[23]])</f>
        <v>0</v>
      </c>
      <c r="AC565" s="7">
        <f>SUMIFS(GQList,GIList,Table_ExternalData_1[[#This Row],[Item_key]],GDList,Table_ExternalData_1[[#Headers],[24]])</f>
        <v>0</v>
      </c>
      <c r="AD565" s="7">
        <f>SUMIFS(GQList,GIList,Table_ExternalData_1[[#This Row],[Item_key]],GDList,Table_ExternalData_1[[#Headers],[25]])</f>
        <v>0</v>
      </c>
      <c r="AE565" s="7">
        <f>SUMIFS(GQList,GIList,Table_ExternalData_1[[#This Row],[Item_key]],GDList,Table_ExternalData_1[[#Headers],[26]])</f>
        <v>0</v>
      </c>
      <c r="AF565" s="7">
        <f>SUMIFS(GQList,GIList,Table_ExternalData_1[[#This Row],[Item_key]],GDList,Table_ExternalData_1[[#Headers],[27]])</f>
        <v>0</v>
      </c>
      <c r="AG565" s="7">
        <f>SUMIFS(GQList,GIList,Table_ExternalData_1[[#This Row],[Item_key]],GDList,Table_ExternalData_1[[#Headers],[28]])</f>
        <v>0</v>
      </c>
      <c r="AH565" s="7">
        <f>SUMIFS(GQList,GIList,Table_ExternalData_1[[#This Row],[Item_key]],GDList,Table_ExternalData_1[[#Headers],[29]])</f>
        <v>0</v>
      </c>
      <c r="AI565" s="7">
        <f>SUMIFS(GQList,GIList,Table_ExternalData_1[[#This Row],[Item_key]],GDList,Table_ExternalData_1[[#Headers],[30]])</f>
        <v>0</v>
      </c>
      <c r="AJ565" s="7">
        <f>SUMIFS(GQList,GIList,Table_ExternalData_1[[#This Row],[Item_key]],GDList,Table_ExternalData_1[[#Headers],[31]])</f>
        <v>0</v>
      </c>
      <c r="AK565" s="7">
        <f>SUM(Table_ExternalData_1[[#This Row],[1]:[31]])</f>
        <v>500</v>
      </c>
    </row>
    <row r="566" spans="1:37" ht="24" hidden="1">
      <c r="A566" s="3" t="s">
        <v>1452</v>
      </c>
      <c r="B566" s="3" t="s">
        <v>226</v>
      </c>
      <c r="C566" s="3" t="s">
        <v>1489</v>
      </c>
      <c r="D566" s="3" t="s">
        <v>1490</v>
      </c>
      <c r="E566" s="6" t="s">
        <v>1662</v>
      </c>
      <c r="F566" s="7">
        <f>SUMIFS(GQList,GIList,Table_ExternalData_1[[#This Row],[Item_key]],GDList,Table_ExternalData_1[[#Headers],[1]])</f>
        <v>0</v>
      </c>
      <c r="G566" s="7">
        <f>SUMIFS(GQList,GIList,Table_ExternalData_1[[#This Row],[Item_key]],GDList,Table_ExternalData_1[[#Headers],[2]])</f>
        <v>0</v>
      </c>
      <c r="H566" s="7">
        <f>SUMIFS(GQList,GIList,Table_ExternalData_1[[#This Row],[Item_key]],GDList,Table_ExternalData_1[[#Headers],[3]])</f>
        <v>0</v>
      </c>
      <c r="I566" s="7">
        <f>SUMIFS(GQList,GIList,Table_ExternalData_1[[#This Row],[Item_key]],GDList,Table_ExternalData_1[[#Headers],[4]])</f>
        <v>0</v>
      </c>
      <c r="J566" s="7">
        <f>SUMIFS(GQList,GIList,Table_ExternalData_1[[#This Row],[Item_key]],GDList,Table_ExternalData_1[[#Headers],[5]])</f>
        <v>0</v>
      </c>
      <c r="K566" s="7">
        <f>SUMIFS(GQList,GIList,Table_ExternalData_1[[#This Row],[Item_key]],GDList,Table_ExternalData_1[[#Headers],[6]])</f>
        <v>0</v>
      </c>
      <c r="L566" s="7">
        <f>SUMIFS(GQList,GIList,Table_ExternalData_1[[#This Row],[Item_key]],GDList,Table_ExternalData_1[[#Headers],[7]])</f>
        <v>0</v>
      </c>
      <c r="M566" s="7">
        <f>SUMIFS(GQList,GIList,Table_ExternalData_1[[#This Row],[Item_key]],GDList,Table_ExternalData_1[[#Headers],[8]])</f>
        <v>0</v>
      </c>
      <c r="N566" s="7">
        <f>SUMIFS(GQList,GIList,Table_ExternalData_1[[#This Row],[Item_key]],GDList,Table_ExternalData_1[[#Headers],[9]])</f>
        <v>500</v>
      </c>
      <c r="O566" s="7">
        <f>SUMIFS(GQList,GIList,Table_ExternalData_1[[#This Row],[Item_key]],GDList,Table_ExternalData_1[[#Headers],[10]])</f>
        <v>0</v>
      </c>
      <c r="P566" s="7">
        <f>SUMIFS(GQList,GIList,Table_ExternalData_1[[#This Row],[Item_key]],GDList,Table_ExternalData_1[[#Headers],[11]])</f>
        <v>0</v>
      </c>
      <c r="Q566" s="7">
        <f>SUMIFS(GQList,GIList,Table_ExternalData_1[[#This Row],[Item_key]],GDList,Table_ExternalData_1[[#Headers],[12]])</f>
        <v>0</v>
      </c>
      <c r="R566" s="7">
        <f>SUMIFS(GQList,GIList,Table_ExternalData_1[[#This Row],[Item_key]],GDList,Table_ExternalData_1[[#Headers],[13]])</f>
        <v>0</v>
      </c>
      <c r="S566" s="7">
        <f>SUMIFS(GQList,GIList,Table_ExternalData_1[[#This Row],[Item_key]],GDList,Table_ExternalData_1[[#Headers],[14]])</f>
        <v>0</v>
      </c>
      <c r="T566" s="7">
        <f>SUMIFS(GQList,GIList,Table_ExternalData_1[[#This Row],[Item_key]],GDList,Table_ExternalData_1[[#Headers],[15]])</f>
        <v>0</v>
      </c>
      <c r="U566" s="7">
        <f>SUMIFS(GQList,GIList,Table_ExternalData_1[[#This Row],[Item_key]],GDList,Table_ExternalData_1[[#Headers],[16]])</f>
        <v>0</v>
      </c>
      <c r="V566" s="7">
        <f>SUMIFS(GQList,GIList,Table_ExternalData_1[[#This Row],[Item_key]],GDList,Table_ExternalData_1[[#Headers],[17]])</f>
        <v>0</v>
      </c>
      <c r="W566" s="7">
        <f>SUMIFS(GQList,GIList,Table_ExternalData_1[[#This Row],[Item_key]],GDList,Table_ExternalData_1[[#Headers],[18]])</f>
        <v>0</v>
      </c>
      <c r="X566" s="7">
        <f>SUMIFS(GQList,GIList,Table_ExternalData_1[[#This Row],[Item_key]],GDList,Table_ExternalData_1[[#Headers],[19]])</f>
        <v>0</v>
      </c>
      <c r="Y566" s="7">
        <f>SUMIFS(GQList,GIList,Table_ExternalData_1[[#This Row],[Item_key]],GDList,Table_ExternalData_1[[#Headers],[20]])</f>
        <v>0</v>
      </c>
      <c r="Z566" s="7">
        <f>SUMIFS(GQList,GIList,Table_ExternalData_1[[#This Row],[Item_key]],GDList,Table_ExternalData_1[[#Headers],[21]])</f>
        <v>0</v>
      </c>
      <c r="AA566" s="7">
        <f>SUMIFS(GQList,GIList,Table_ExternalData_1[[#This Row],[Item_key]],GDList,Table_ExternalData_1[[#Headers],[22]])</f>
        <v>0</v>
      </c>
      <c r="AB566" s="7">
        <f>SUMIFS(GQList,GIList,Table_ExternalData_1[[#This Row],[Item_key]],GDList,Table_ExternalData_1[[#Headers],[23]])</f>
        <v>0</v>
      </c>
      <c r="AC566" s="7">
        <f>SUMIFS(GQList,GIList,Table_ExternalData_1[[#This Row],[Item_key]],GDList,Table_ExternalData_1[[#Headers],[24]])</f>
        <v>0</v>
      </c>
      <c r="AD566" s="7">
        <f>SUMIFS(GQList,GIList,Table_ExternalData_1[[#This Row],[Item_key]],GDList,Table_ExternalData_1[[#Headers],[25]])</f>
        <v>0</v>
      </c>
      <c r="AE566" s="7">
        <f>SUMIFS(GQList,GIList,Table_ExternalData_1[[#This Row],[Item_key]],GDList,Table_ExternalData_1[[#Headers],[26]])</f>
        <v>0</v>
      </c>
      <c r="AF566" s="7">
        <f>SUMIFS(GQList,GIList,Table_ExternalData_1[[#This Row],[Item_key]],GDList,Table_ExternalData_1[[#Headers],[27]])</f>
        <v>0</v>
      </c>
      <c r="AG566" s="7">
        <f>SUMIFS(GQList,GIList,Table_ExternalData_1[[#This Row],[Item_key]],GDList,Table_ExternalData_1[[#Headers],[28]])</f>
        <v>0</v>
      </c>
      <c r="AH566" s="7">
        <f>SUMIFS(GQList,GIList,Table_ExternalData_1[[#This Row],[Item_key]],GDList,Table_ExternalData_1[[#Headers],[29]])</f>
        <v>0</v>
      </c>
      <c r="AI566" s="7">
        <f>SUMIFS(GQList,GIList,Table_ExternalData_1[[#This Row],[Item_key]],GDList,Table_ExternalData_1[[#Headers],[30]])</f>
        <v>0</v>
      </c>
      <c r="AJ566" s="7">
        <f>SUMIFS(GQList,GIList,Table_ExternalData_1[[#This Row],[Item_key]],GDList,Table_ExternalData_1[[#Headers],[31]])</f>
        <v>0</v>
      </c>
      <c r="AK566" s="7">
        <f>SUM(Table_ExternalData_1[[#This Row],[1]:[31]])</f>
        <v>500</v>
      </c>
    </row>
    <row r="567" spans="1:37" ht="24" hidden="1">
      <c r="A567" s="3" t="s">
        <v>1452</v>
      </c>
      <c r="B567" s="3" t="s">
        <v>227</v>
      </c>
      <c r="C567" s="3" t="s">
        <v>1491</v>
      </c>
      <c r="D567" s="3" t="s">
        <v>1492</v>
      </c>
      <c r="E567" s="6" t="s">
        <v>1662</v>
      </c>
      <c r="F567" s="7">
        <f>SUMIFS(GQList,GIList,Table_ExternalData_1[[#This Row],[Item_key]],GDList,Table_ExternalData_1[[#Headers],[1]])</f>
        <v>0</v>
      </c>
      <c r="G567" s="7">
        <f>SUMIFS(GQList,GIList,Table_ExternalData_1[[#This Row],[Item_key]],GDList,Table_ExternalData_1[[#Headers],[2]])</f>
        <v>0</v>
      </c>
      <c r="H567" s="7">
        <f>SUMIFS(GQList,GIList,Table_ExternalData_1[[#This Row],[Item_key]],GDList,Table_ExternalData_1[[#Headers],[3]])</f>
        <v>0</v>
      </c>
      <c r="I567" s="7">
        <f>SUMIFS(GQList,GIList,Table_ExternalData_1[[#This Row],[Item_key]],GDList,Table_ExternalData_1[[#Headers],[4]])</f>
        <v>0</v>
      </c>
      <c r="J567" s="7">
        <f>SUMIFS(GQList,GIList,Table_ExternalData_1[[#This Row],[Item_key]],GDList,Table_ExternalData_1[[#Headers],[5]])</f>
        <v>0</v>
      </c>
      <c r="K567" s="7">
        <f>SUMIFS(GQList,GIList,Table_ExternalData_1[[#This Row],[Item_key]],GDList,Table_ExternalData_1[[#Headers],[6]])</f>
        <v>0</v>
      </c>
      <c r="L567" s="7">
        <f>SUMIFS(GQList,GIList,Table_ExternalData_1[[#This Row],[Item_key]],GDList,Table_ExternalData_1[[#Headers],[7]])</f>
        <v>0</v>
      </c>
      <c r="M567" s="7">
        <f>SUMIFS(GQList,GIList,Table_ExternalData_1[[#This Row],[Item_key]],GDList,Table_ExternalData_1[[#Headers],[8]])</f>
        <v>0</v>
      </c>
      <c r="N567" s="7">
        <f>SUMIFS(GQList,GIList,Table_ExternalData_1[[#This Row],[Item_key]],GDList,Table_ExternalData_1[[#Headers],[9]])</f>
        <v>500</v>
      </c>
      <c r="O567" s="7">
        <f>SUMIFS(GQList,GIList,Table_ExternalData_1[[#This Row],[Item_key]],GDList,Table_ExternalData_1[[#Headers],[10]])</f>
        <v>0</v>
      </c>
      <c r="P567" s="7">
        <f>SUMIFS(GQList,GIList,Table_ExternalData_1[[#This Row],[Item_key]],GDList,Table_ExternalData_1[[#Headers],[11]])</f>
        <v>0</v>
      </c>
      <c r="Q567" s="7">
        <f>SUMIFS(GQList,GIList,Table_ExternalData_1[[#This Row],[Item_key]],GDList,Table_ExternalData_1[[#Headers],[12]])</f>
        <v>0</v>
      </c>
      <c r="R567" s="7">
        <f>SUMIFS(GQList,GIList,Table_ExternalData_1[[#This Row],[Item_key]],GDList,Table_ExternalData_1[[#Headers],[13]])</f>
        <v>0</v>
      </c>
      <c r="S567" s="7">
        <f>SUMIFS(GQList,GIList,Table_ExternalData_1[[#This Row],[Item_key]],GDList,Table_ExternalData_1[[#Headers],[14]])</f>
        <v>0</v>
      </c>
      <c r="T567" s="7">
        <f>SUMIFS(GQList,GIList,Table_ExternalData_1[[#This Row],[Item_key]],GDList,Table_ExternalData_1[[#Headers],[15]])</f>
        <v>0</v>
      </c>
      <c r="U567" s="7">
        <f>SUMIFS(GQList,GIList,Table_ExternalData_1[[#This Row],[Item_key]],GDList,Table_ExternalData_1[[#Headers],[16]])</f>
        <v>0</v>
      </c>
      <c r="V567" s="7">
        <f>SUMIFS(GQList,GIList,Table_ExternalData_1[[#This Row],[Item_key]],GDList,Table_ExternalData_1[[#Headers],[17]])</f>
        <v>0</v>
      </c>
      <c r="W567" s="7">
        <f>SUMIFS(GQList,GIList,Table_ExternalData_1[[#This Row],[Item_key]],GDList,Table_ExternalData_1[[#Headers],[18]])</f>
        <v>0</v>
      </c>
      <c r="X567" s="7">
        <f>SUMIFS(GQList,GIList,Table_ExternalData_1[[#This Row],[Item_key]],GDList,Table_ExternalData_1[[#Headers],[19]])</f>
        <v>0</v>
      </c>
      <c r="Y567" s="7">
        <f>SUMIFS(GQList,GIList,Table_ExternalData_1[[#This Row],[Item_key]],GDList,Table_ExternalData_1[[#Headers],[20]])</f>
        <v>0</v>
      </c>
      <c r="Z567" s="7">
        <f>SUMIFS(GQList,GIList,Table_ExternalData_1[[#This Row],[Item_key]],GDList,Table_ExternalData_1[[#Headers],[21]])</f>
        <v>0</v>
      </c>
      <c r="AA567" s="7">
        <f>SUMIFS(GQList,GIList,Table_ExternalData_1[[#This Row],[Item_key]],GDList,Table_ExternalData_1[[#Headers],[22]])</f>
        <v>0</v>
      </c>
      <c r="AB567" s="7">
        <f>SUMIFS(GQList,GIList,Table_ExternalData_1[[#This Row],[Item_key]],GDList,Table_ExternalData_1[[#Headers],[23]])</f>
        <v>0</v>
      </c>
      <c r="AC567" s="7">
        <f>SUMIFS(GQList,GIList,Table_ExternalData_1[[#This Row],[Item_key]],GDList,Table_ExternalData_1[[#Headers],[24]])</f>
        <v>0</v>
      </c>
      <c r="AD567" s="7">
        <f>SUMIFS(GQList,GIList,Table_ExternalData_1[[#This Row],[Item_key]],GDList,Table_ExternalData_1[[#Headers],[25]])</f>
        <v>0</v>
      </c>
      <c r="AE567" s="7">
        <f>SUMIFS(GQList,GIList,Table_ExternalData_1[[#This Row],[Item_key]],GDList,Table_ExternalData_1[[#Headers],[26]])</f>
        <v>0</v>
      </c>
      <c r="AF567" s="7">
        <f>SUMIFS(GQList,GIList,Table_ExternalData_1[[#This Row],[Item_key]],GDList,Table_ExternalData_1[[#Headers],[27]])</f>
        <v>0</v>
      </c>
      <c r="AG567" s="7">
        <f>SUMIFS(GQList,GIList,Table_ExternalData_1[[#This Row],[Item_key]],GDList,Table_ExternalData_1[[#Headers],[28]])</f>
        <v>0</v>
      </c>
      <c r="AH567" s="7">
        <f>SUMIFS(GQList,GIList,Table_ExternalData_1[[#This Row],[Item_key]],GDList,Table_ExternalData_1[[#Headers],[29]])</f>
        <v>0</v>
      </c>
      <c r="AI567" s="7">
        <f>SUMIFS(GQList,GIList,Table_ExternalData_1[[#This Row],[Item_key]],GDList,Table_ExternalData_1[[#Headers],[30]])</f>
        <v>0</v>
      </c>
      <c r="AJ567" s="7">
        <f>SUMIFS(GQList,GIList,Table_ExternalData_1[[#This Row],[Item_key]],GDList,Table_ExternalData_1[[#Headers],[31]])</f>
        <v>0</v>
      </c>
      <c r="AK567" s="7">
        <f>SUM(Table_ExternalData_1[[#This Row],[1]:[31]])</f>
        <v>500</v>
      </c>
    </row>
    <row r="568" spans="1:37" ht="24" hidden="1">
      <c r="A568" s="3" t="s">
        <v>1452</v>
      </c>
      <c r="B568" s="3" t="s">
        <v>228</v>
      </c>
      <c r="C568" s="3" t="s">
        <v>1493</v>
      </c>
      <c r="D568" s="3" t="s">
        <v>1494</v>
      </c>
      <c r="E568" s="6" t="s">
        <v>1662</v>
      </c>
      <c r="F568" s="7">
        <f>SUMIFS(GQList,GIList,Table_ExternalData_1[[#This Row],[Item_key]],GDList,Table_ExternalData_1[[#Headers],[1]])</f>
        <v>0</v>
      </c>
      <c r="G568" s="7">
        <f>SUMIFS(GQList,GIList,Table_ExternalData_1[[#This Row],[Item_key]],GDList,Table_ExternalData_1[[#Headers],[2]])</f>
        <v>0</v>
      </c>
      <c r="H568" s="7">
        <f>SUMIFS(GQList,GIList,Table_ExternalData_1[[#This Row],[Item_key]],GDList,Table_ExternalData_1[[#Headers],[3]])</f>
        <v>0</v>
      </c>
      <c r="I568" s="7">
        <f>SUMIFS(GQList,GIList,Table_ExternalData_1[[#This Row],[Item_key]],GDList,Table_ExternalData_1[[#Headers],[4]])</f>
        <v>0</v>
      </c>
      <c r="J568" s="7">
        <f>SUMIFS(GQList,GIList,Table_ExternalData_1[[#This Row],[Item_key]],GDList,Table_ExternalData_1[[#Headers],[5]])</f>
        <v>0</v>
      </c>
      <c r="K568" s="7">
        <f>SUMIFS(GQList,GIList,Table_ExternalData_1[[#This Row],[Item_key]],GDList,Table_ExternalData_1[[#Headers],[6]])</f>
        <v>0</v>
      </c>
      <c r="L568" s="7">
        <f>SUMIFS(GQList,GIList,Table_ExternalData_1[[#This Row],[Item_key]],GDList,Table_ExternalData_1[[#Headers],[7]])</f>
        <v>0</v>
      </c>
      <c r="M568" s="7">
        <f>SUMIFS(GQList,GIList,Table_ExternalData_1[[#This Row],[Item_key]],GDList,Table_ExternalData_1[[#Headers],[8]])</f>
        <v>0</v>
      </c>
      <c r="N568" s="7">
        <f>SUMIFS(GQList,GIList,Table_ExternalData_1[[#This Row],[Item_key]],GDList,Table_ExternalData_1[[#Headers],[9]])</f>
        <v>500</v>
      </c>
      <c r="O568" s="7">
        <f>SUMIFS(GQList,GIList,Table_ExternalData_1[[#This Row],[Item_key]],GDList,Table_ExternalData_1[[#Headers],[10]])</f>
        <v>0</v>
      </c>
      <c r="P568" s="7">
        <f>SUMIFS(GQList,GIList,Table_ExternalData_1[[#This Row],[Item_key]],GDList,Table_ExternalData_1[[#Headers],[11]])</f>
        <v>0</v>
      </c>
      <c r="Q568" s="7">
        <f>SUMIFS(GQList,GIList,Table_ExternalData_1[[#This Row],[Item_key]],GDList,Table_ExternalData_1[[#Headers],[12]])</f>
        <v>0</v>
      </c>
      <c r="R568" s="7">
        <f>SUMIFS(GQList,GIList,Table_ExternalData_1[[#This Row],[Item_key]],GDList,Table_ExternalData_1[[#Headers],[13]])</f>
        <v>0</v>
      </c>
      <c r="S568" s="7">
        <f>SUMIFS(GQList,GIList,Table_ExternalData_1[[#This Row],[Item_key]],GDList,Table_ExternalData_1[[#Headers],[14]])</f>
        <v>0</v>
      </c>
      <c r="T568" s="7">
        <f>SUMIFS(GQList,GIList,Table_ExternalData_1[[#This Row],[Item_key]],GDList,Table_ExternalData_1[[#Headers],[15]])</f>
        <v>0</v>
      </c>
      <c r="U568" s="7">
        <f>SUMIFS(GQList,GIList,Table_ExternalData_1[[#This Row],[Item_key]],GDList,Table_ExternalData_1[[#Headers],[16]])</f>
        <v>0</v>
      </c>
      <c r="V568" s="7">
        <f>SUMIFS(GQList,GIList,Table_ExternalData_1[[#This Row],[Item_key]],GDList,Table_ExternalData_1[[#Headers],[17]])</f>
        <v>0</v>
      </c>
      <c r="W568" s="7">
        <f>SUMIFS(GQList,GIList,Table_ExternalData_1[[#This Row],[Item_key]],GDList,Table_ExternalData_1[[#Headers],[18]])</f>
        <v>0</v>
      </c>
      <c r="X568" s="7">
        <f>SUMIFS(GQList,GIList,Table_ExternalData_1[[#This Row],[Item_key]],GDList,Table_ExternalData_1[[#Headers],[19]])</f>
        <v>0</v>
      </c>
      <c r="Y568" s="7">
        <f>SUMIFS(GQList,GIList,Table_ExternalData_1[[#This Row],[Item_key]],GDList,Table_ExternalData_1[[#Headers],[20]])</f>
        <v>0</v>
      </c>
      <c r="Z568" s="7">
        <f>SUMIFS(GQList,GIList,Table_ExternalData_1[[#This Row],[Item_key]],GDList,Table_ExternalData_1[[#Headers],[21]])</f>
        <v>0</v>
      </c>
      <c r="AA568" s="7">
        <f>SUMIFS(GQList,GIList,Table_ExternalData_1[[#This Row],[Item_key]],GDList,Table_ExternalData_1[[#Headers],[22]])</f>
        <v>0</v>
      </c>
      <c r="AB568" s="7">
        <f>SUMIFS(GQList,GIList,Table_ExternalData_1[[#This Row],[Item_key]],GDList,Table_ExternalData_1[[#Headers],[23]])</f>
        <v>0</v>
      </c>
      <c r="AC568" s="7">
        <f>SUMIFS(GQList,GIList,Table_ExternalData_1[[#This Row],[Item_key]],GDList,Table_ExternalData_1[[#Headers],[24]])</f>
        <v>0</v>
      </c>
      <c r="AD568" s="7">
        <f>SUMIFS(GQList,GIList,Table_ExternalData_1[[#This Row],[Item_key]],GDList,Table_ExternalData_1[[#Headers],[25]])</f>
        <v>0</v>
      </c>
      <c r="AE568" s="7">
        <f>SUMIFS(GQList,GIList,Table_ExternalData_1[[#This Row],[Item_key]],GDList,Table_ExternalData_1[[#Headers],[26]])</f>
        <v>0</v>
      </c>
      <c r="AF568" s="7">
        <f>SUMIFS(GQList,GIList,Table_ExternalData_1[[#This Row],[Item_key]],GDList,Table_ExternalData_1[[#Headers],[27]])</f>
        <v>0</v>
      </c>
      <c r="AG568" s="7">
        <f>SUMIFS(GQList,GIList,Table_ExternalData_1[[#This Row],[Item_key]],GDList,Table_ExternalData_1[[#Headers],[28]])</f>
        <v>0</v>
      </c>
      <c r="AH568" s="7">
        <f>SUMIFS(GQList,GIList,Table_ExternalData_1[[#This Row],[Item_key]],GDList,Table_ExternalData_1[[#Headers],[29]])</f>
        <v>0</v>
      </c>
      <c r="AI568" s="7">
        <f>SUMIFS(GQList,GIList,Table_ExternalData_1[[#This Row],[Item_key]],GDList,Table_ExternalData_1[[#Headers],[30]])</f>
        <v>0</v>
      </c>
      <c r="AJ568" s="7">
        <f>SUMIFS(GQList,GIList,Table_ExternalData_1[[#This Row],[Item_key]],GDList,Table_ExternalData_1[[#Headers],[31]])</f>
        <v>0</v>
      </c>
      <c r="AK568" s="7">
        <f>SUM(Table_ExternalData_1[[#This Row],[1]:[31]])</f>
        <v>500</v>
      </c>
    </row>
    <row r="569" spans="1:37" ht="24" hidden="1">
      <c r="A569" s="3" t="s">
        <v>1452</v>
      </c>
      <c r="B569" s="3" t="s">
        <v>229</v>
      </c>
      <c r="C569" s="3" t="s">
        <v>1495</v>
      </c>
      <c r="D569" s="3" t="s">
        <v>1496</v>
      </c>
      <c r="E569" s="6" t="s">
        <v>1662</v>
      </c>
      <c r="F569" s="7">
        <f>SUMIFS(GQList,GIList,Table_ExternalData_1[[#This Row],[Item_key]],GDList,Table_ExternalData_1[[#Headers],[1]])</f>
        <v>0</v>
      </c>
      <c r="G569" s="7">
        <f>SUMIFS(GQList,GIList,Table_ExternalData_1[[#This Row],[Item_key]],GDList,Table_ExternalData_1[[#Headers],[2]])</f>
        <v>0</v>
      </c>
      <c r="H569" s="7">
        <f>SUMIFS(GQList,GIList,Table_ExternalData_1[[#This Row],[Item_key]],GDList,Table_ExternalData_1[[#Headers],[3]])</f>
        <v>0</v>
      </c>
      <c r="I569" s="7">
        <f>SUMIFS(GQList,GIList,Table_ExternalData_1[[#This Row],[Item_key]],GDList,Table_ExternalData_1[[#Headers],[4]])</f>
        <v>0</v>
      </c>
      <c r="J569" s="7">
        <f>SUMIFS(GQList,GIList,Table_ExternalData_1[[#This Row],[Item_key]],GDList,Table_ExternalData_1[[#Headers],[5]])</f>
        <v>0</v>
      </c>
      <c r="K569" s="7">
        <f>SUMIFS(GQList,GIList,Table_ExternalData_1[[#This Row],[Item_key]],GDList,Table_ExternalData_1[[#Headers],[6]])</f>
        <v>0</v>
      </c>
      <c r="L569" s="7">
        <f>SUMIFS(GQList,GIList,Table_ExternalData_1[[#This Row],[Item_key]],GDList,Table_ExternalData_1[[#Headers],[7]])</f>
        <v>0</v>
      </c>
      <c r="M569" s="7">
        <f>SUMIFS(GQList,GIList,Table_ExternalData_1[[#This Row],[Item_key]],GDList,Table_ExternalData_1[[#Headers],[8]])</f>
        <v>0</v>
      </c>
      <c r="N569" s="7">
        <f>SUMIFS(GQList,GIList,Table_ExternalData_1[[#This Row],[Item_key]],GDList,Table_ExternalData_1[[#Headers],[9]])</f>
        <v>500</v>
      </c>
      <c r="O569" s="7">
        <f>SUMIFS(GQList,GIList,Table_ExternalData_1[[#This Row],[Item_key]],GDList,Table_ExternalData_1[[#Headers],[10]])</f>
        <v>0</v>
      </c>
      <c r="P569" s="7">
        <f>SUMIFS(GQList,GIList,Table_ExternalData_1[[#This Row],[Item_key]],GDList,Table_ExternalData_1[[#Headers],[11]])</f>
        <v>0</v>
      </c>
      <c r="Q569" s="7">
        <f>SUMIFS(GQList,GIList,Table_ExternalData_1[[#This Row],[Item_key]],GDList,Table_ExternalData_1[[#Headers],[12]])</f>
        <v>0</v>
      </c>
      <c r="R569" s="7">
        <f>SUMIFS(GQList,GIList,Table_ExternalData_1[[#This Row],[Item_key]],GDList,Table_ExternalData_1[[#Headers],[13]])</f>
        <v>0</v>
      </c>
      <c r="S569" s="7">
        <f>SUMIFS(GQList,GIList,Table_ExternalData_1[[#This Row],[Item_key]],GDList,Table_ExternalData_1[[#Headers],[14]])</f>
        <v>0</v>
      </c>
      <c r="T569" s="7">
        <f>SUMIFS(GQList,GIList,Table_ExternalData_1[[#This Row],[Item_key]],GDList,Table_ExternalData_1[[#Headers],[15]])</f>
        <v>0</v>
      </c>
      <c r="U569" s="7">
        <f>SUMIFS(GQList,GIList,Table_ExternalData_1[[#This Row],[Item_key]],GDList,Table_ExternalData_1[[#Headers],[16]])</f>
        <v>0</v>
      </c>
      <c r="V569" s="7">
        <f>SUMIFS(GQList,GIList,Table_ExternalData_1[[#This Row],[Item_key]],GDList,Table_ExternalData_1[[#Headers],[17]])</f>
        <v>0</v>
      </c>
      <c r="W569" s="7">
        <f>SUMIFS(GQList,GIList,Table_ExternalData_1[[#This Row],[Item_key]],GDList,Table_ExternalData_1[[#Headers],[18]])</f>
        <v>0</v>
      </c>
      <c r="X569" s="7">
        <f>SUMIFS(GQList,GIList,Table_ExternalData_1[[#This Row],[Item_key]],GDList,Table_ExternalData_1[[#Headers],[19]])</f>
        <v>0</v>
      </c>
      <c r="Y569" s="7">
        <f>SUMIFS(GQList,GIList,Table_ExternalData_1[[#This Row],[Item_key]],GDList,Table_ExternalData_1[[#Headers],[20]])</f>
        <v>0</v>
      </c>
      <c r="Z569" s="7">
        <f>SUMIFS(GQList,GIList,Table_ExternalData_1[[#This Row],[Item_key]],GDList,Table_ExternalData_1[[#Headers],[21]])</f>
        <v>0</v>
      </c>
      <c r="AA569" s="7">
        <f>SUMIFS(GQList,GIList,Table_ExternalData_1[[#This Row],[Item_key]],GDList,Table_ExternalData_1[[#Headers],[22]])</f>
        <v>0</v>
      </c>
      <c r="AB569" s="7">
        <f>SUMIFS(GQList,GIList,Table_ExternalData_1[[#This Row],[Item_key]],GDList,Table_ExternalData_1[[#Headers],[23]])</f>
        <v>0</v>
      </c>
      <c r="AC569" s="7">
        <f>SUMIFS(GQList,GIList,Table_ExternalData_1[[#This Row],[Item_key]],GDList,Table_ExternalData_1[[#Headers],[24]])</f>
        <v>0</v>
      </c>
      <c r="AD569" s="7">
        <f>SUMIFS(GQList,GIList,Table_ExternalData_1[[#This Row],[Item_key]],GDList,Table_ExternalData_1[[#Headers],[25]])</f>
        <v>0</v>
      </c>
      <c r="AE569" s="7">
        <f>SUMIFS(GQList,GIList,Table_ExternalData_1[[#This Row],[Item_key]],GDList,Table_ExternalData_1[[#Headers],[26]])</f>
        <v>0</v>
      </c>
      <c r="AF569" s="7">
        <f>SUMIFS(GQList,GIList,Table_ExternalData_1[[#This Row],[Item_key]],GDList,Table_ExternalData_1[[#Headers],[27]])</f>
        <v>0</v>
      </c>
      <c r="AG569" s="7">
        <f>SUMIFS(GQList,GIList,Table_ExternalData_1[[#This Row],[Item_key]],GDList,Table_ExternalData_1[[#Headers],[28]])</f>
        <v>0</v>
      </c>
      <c r="AH569" s="7">
        <f>SUMIFS(GQList,GIList,Table_ExternalData_1[[#This Row],[Item_key]],GDList,Table_ExternalData_1[[#Headers],[29]])</f>
        <v>0</v>
      </c>
      <c r="AI569" s="7">
        <f>SUMIFS(GQList,GIList,Table_ExternalData_1[[#This Row],[Item_key]],GDList,Table_ExternalData_1[[#Headers],[30]])</f>
        <v>0</v>
      </c>
      <c r="AJ569" s="7">
        <f>SUMIFS(GQList,GIList,Table_ExternalData_1[[#This Row],[Item_key]],GDList,Table_ExternalData_1[[#Headers],[31]])</f>
        <v>0</v>
      </c>
      <c r="AK569" s="7">
        <f>SUM(Table_ExternalData_1[[#This Row],[1]:[31]])</f>
        <v>500</v>
      </c>
    </row>
    <row r="570" spans="1:37" ht="24" hidden="1">
      <c r="A570" s="3" t="s">
        <v>1452</v>
      </c>
      <c r="B570" s="3" t="s">
        <v>230</v>
      </c>
      <c r="C570" s="3" t="s">
        <v>1497</v>
      </c>
      <c r="D570" s="3" t="s">
        <v>1498</v>
      </c>
      <c r="E570" s="6" t="s">
        <v>1662</v>
      </c>
      <c r="F570" s="7">
        <f>SUMIFS(GQList,GIList,Table_ExternalData_1[[#This Row],[Item_key]],GDList,Table_ExternalData_1[[#Headers],[1]])</f>
        <v>0</v>
      </c>
      <c r="G570" s="7">
        <f>SUMIFS(GQList,GIList,Table_ExternalData_1[[#This Row],[Item_key]],GDList,Table_ExternalData_1[[#Headers],[2]])</f>
        <v>0</v>
      </c>
      <c r="H570" s="7">
        <f>SUMIFS(GQList,GIList,Table_ExternalData_1[[#This Row],[Item_key]],GDList,Table_ExternalData_1[[#Headers],[3]])</f>
        <v>0</v>
      </c>
      <c r="I570" s="7">
        <f>SUMIFS(GQList,GIList,Table_ExternalData_1[[#This Row],[Item_key]],GDList,Table_ExternalData_1[[#Headers],[4]])</f>
        <v>0</v>
      </c>
      <c r="J570" s="7">
        <f>SUMIFS(GQList,GIList,Table_ExternalData_1[[#This Row],[Item_key]],GDList,Table_ExternalData_1[[#Headers],[5]])</f>
        <v>0</v>
      </c>
      <c r="K570" s="7">
        <f>SUMIFS(GQList,GIList,Table_ExternalData_1[[#This Row],[Item_key]],GDList,Table_ExternalData_1[[#Headers],[6]])</f>
        <v>0</v>
      </c>
      <c r="L570" s="7">
        <f>SUMIFS(GQList,GIList,Table_ExternalData_1[[#This Row],[Item_key]],GDList,Table_ExternalData_1[[#Headers],[7]])</f>
        <v>0</v>
      </c>
      <c r="M570" s="7">
        <f>SUMIFS(GQList,GIList,Table_ExternalData_1[[#This Row],[Item_key]],GDList,Table_ExternalData_1[[#Headers],[8]])</f>
        <v>0</v>
      </c>
      <c r="N570" s="7">
        <f>SUMIFS(GQList,GIList,Table_ExternalData_1[[#This Row],[Item_key]],GDList,Table_ExternalData_1[[#Headers],[9]])</f>
        <v>500</v>
      </c>
      <c r="O570" s="7">
        <f>SUMIFS(GQList,GIList,Table_ExternalData_1[[#This Row],[Item_key]],GDList,Table_ExternalData_1[[#Headers],[10]])</f>
        <v>0</v>
      </c>
      <c r="P570" s="7">
        <f>SUMIFS(GQList,GIList,Table_ExternalData_1[[#This Row],[Item_key]],GDList,Table_ExternalData_1[[#Headers],[11]])</f>
        <v>0</v>
      </c>
      <c r="Q570" s="7">
        <f>SUMIFS(GQList,GIList,Table_ExternalData_1[[#This Row],[Item_key]],GDList,Table_ExternalData_1[[#Headers],[12]])</f>
        <v>0</v>
      </c>
      <c r="R570" s="7">
        <f>SUMIFS(GQList,GIList,Table_ExternalData_1[[#This Row],[Item_key]],GDList,Table_ExternalData_1[[#Headers],[13]])</f>
        <v>0</v>
      </c>
      <c r="S570" s="7">
        <f>SUMIFS(GQList,GIList,Table_ExternalData_1[[#This Row],[Item_key]],GDList,Table_ExternalData_1[[#Headers],[14]])</f>
        <v>0</v>
      </c>
      <c r="T570" s="7">
        <f>SUMIFS(GQList,GIList,Table_ExternalData_1[[#This Row],[Item_key]],GDList,Table_ExternalData_1[[#Headers],[15]])</f>
        <v>0</v>
      </c>
      <c r="U570" s="7">
        <f>SUMIFS(GQList,GIList,Table_ExternalData_1[[#This Row],[Item_key]],GDList,Table_ExternalData_1[[#Headers],[16]])</f>
        <v>0</v>
      </c>
      <c r="V570" s="7">
        <f>SUMIFS(GQList,GIList,Table_ExternalData_1[[#This Row],[Item_key]],GDList,Table_ExternalData_1[[#Headers],[17]])</f>
        <v>0</v>
      </c>
      <c r="W570" s="7">
        <f>SUMIFS(GQList,GIList,Table_ExternalData_1[[#This Row],[Item_key]],GDList,Table_ExternalData_1[[#Headers],[18]])</f>
        <v>0</v>
      </c>
      <c r="X570" s="7">
        <f>SUMIFS(GQList,GIList,Table_ExternalData_1[[#This Row],[Item_key]],GDList,Table_ExternalData_1[[#Headers],[19]])</f>
        <v>0</v>
      </c>
      <c r="Y570" s="7">
        <f>SUMIFS(GQList,GIList,Table_ExternalData_1[[#This Row],[Item_key]],GDList,Table_ExternalData_1[[#Headers],[20]])</f>
        <v>0</v>
      </c>
      <c r="Z570" s="7">
        <f>SUMIFS(GQList,GIList,Table_ExternalData_1[[#This Row],[Item_key]],GDList,Table_ExternalData_1[[#Headers],[21]])</f>
        <v>0</v>
      </c>
      <c r="AA570" s="7">
        <f>SUMIFS(GQList,GIList,Table_ExternalData_1[[#This Row],[Item_key]],GDList,Table_ExternalData_1[[#Headers],[22]])</f>
        <v>0</v>
      </c>
      <c r="AB570" s="7">
        <f>SUMIFS(GQList,GIList,Table_ExternalData_1[[#This Row],[Item_key]],GDList,Table_ExternalData_1[[#Headers],[23]])</f>
        <v>0</v>
      </c>
      <c r="AC570" s="7">
        <f>SUMIFS(GQList,GIList,Table_ExternalData_1[[#This Row],[Item_key]],GDList,Table_ExternalData_1[[#Headers],[24]])</f>
        <v>0</v>
      </c>
      <c r="AD570" s="7">
        <f>SUMIFS(GQList,GIList,Table_ExternalData_1[[#This Row],[Item_key]],GDList,Table_ExternalData_1[[#Headers],[25]])</f>
        <v>0</v>
      </c>
      <c r="AE570" s="7">
        <f>SUMIFS(GQList,GIList,Table_ExternalData_1[[#This Row],[Item_key]],GDList,Table_ExternalData_1[[#Headers],[26]])</f>
        <v>0</v>
      </c>
      <c r="AF570" s="7">
        <f>SUMIFS(GQList,GIList,Table_ExternalData_1[[#This Row],[Item_key]],GDList,Table_ExternalData_1[[#Headers],[27]])</f>
        <v>0</v>
      </c>
      <c r="AG570" s="7">
        <f>SUMIFS(GQList,GIList,Table_ExternalData_1[[#This Row],[Item_key]],GDList,Table_ExternalData_1[[#Headers],[28]])</f>
        <v>0</v>
      </c>
      <c r="AH570" s="7">
        <f>SUMIFS(GQList,GIList,Table_ExternalData_1[[#This Row],[Item_key]],GDList,Table_ExternalData_1[[#Headers],[29]])</f>
        <v>0</v>
      </c>
      <c r="AI570" s="7">
        <f>SUMIFS(GQList,GIList,Table_ExternalData_1[[#This Row],[Item_key]],GDList,Table_ExternalData_1[[#Headers],[30]])</f>
        <v>0</v>
      </c>
      <c r="AJ570" s="7">
        <f>SUMIFS(GQList,GIList,Table_ExternalData_1[[#This Row],[Item_key]],GDList,Table_ExternalData_1[[#Headers],[31]])</f>
        <v>0</v>
      </c>
      <c r="AK570" s="7">
        <f>SUM(Table_ExternalData_1[[#This Row],[1]:[31]])</f>
        <v>500</v>
      </c>
    </row>
    <row r="571" spans="1:37" ht="24" hidden="1">
      <c r="A571" s="3" t="s">
        <v>1452</v>
      </c>
      <c r="B571" s="3" t="s">
        <v>231</v>
      </c>
      <c r="C571" s="3" t="s">
        <v>1499</v>
      </c>
      <c r="D571" s="3" t="s">
        <v>1500</v>
      </c>
      <c r="E571" s="6" t="s">
        <v>1662</v>
      </c>
      <c r="F571" s="7">
        <f>SUMIFS(GQList,GIList,Table_ExternalData_1[[#This Row],[Item_key]],GDList,Table_ExternalData_1[[#Headers],[1]])</f>
        <v>0</v>
      </c>
      <c r="G571" s="7">
        <f>SUMIFS(GQList,GIList,Table_ExternalData_1[[#This Row],[Item_key]],GDList,Table_ExternalData_1[[#Headers],[2]])</f>
        <v>0</v>
      </c>
      <c r="H571" s="7">
        <f>SUMIFS(GQList,GIList,Table_ExternalData_1[[#This Row],[Item_key]],GDList,Table_ExternalData_1[[#Headers],[3]])</f>
        <v>0</v>
      </c>
      <c r="I571" s="7">
        <f>SUMIFS(GQList,GIList,Table_ExternalData_1[[#This Row],[Item_key]],GDList,Table_ExternalData_1[[#Headers],[4]])</f>
        <v>0</v>
      </c>
      <c r="J571" s="7">
        <f>SUMIFS(GQList,GIList,Table_ExternalData_1[[#This Row],[Item_key]],GDList,Table_ExternalData_1[[#Headers],[5]])</f>
        <v>0</v>
      </c>
      <c r="K571" s="7">
        <f>SUMIFS(GQList,GIList,Table_ExternalData_1[[#This Row],[Item_key]],GDList,Table_ExternalData_1[[#Headers],[6]])</f>
        <v>0</v>
      </c>
      <c r="L571" s="7">
        <f>SUMIFS(GQList,GIList,Table_ExternalData_1[[#This Row],[Item_key]],GDList,Table_ExternalData_1[[#Headers],[7]])</f>
        <v>0</v>
      </c>
      <c r="M571" s="7">
        <f>SUMIFS(GQList,GIList,Table_ExternalData_1[[#This Row],[Item_key]],GDList,Table_ExternalData_1[[#Headers],[8]])</f>
        <v>0</v>
      </c>
      <c r="N571" s="7">
        <f>SUMIFS(GQList,GIList,Table_ExternalData_1[[#This Row],[Item_key]],GDList,Table_ExternalData_1[[#Headers],[9]])</f>
        <v>500</v>
      </c>
      <c r="O571" s="7">
        <f>SUMIFS(GQList,GIList,Table_ExternalData_1[[#This Row],[Item_key]],GDList,Table_ExternalData_1[[#Headers],[10]])</f>
        <v>0</v>
      </c>
      <c r="P571" s="7">
        <f>SUMIFS(GQList,GIList,Table_ExternalData_1[[#This Row],[Item_key]],GDList,Table_ExternalData_1[[#Headers],[11]])</f>
        <v>0</v>
      </c>
      <c r="Q571" s="7">
        <f>SUMIFS(GQList,GIList,Table_ExternalData_1[[#This Row],[Item_key]],GDList,Table_ExternalData_1[[#Headers],[12]])</f>
        <v>0</v>
      </c>
      <c r="R571" s="7">
        <f>SUMIFS(GQList,GIList,Table_ExternalData_1[[#This Row],[Item_key]],GDList,Table_ExternalData_1[[#Headers],[13]])</f>
        <v>0</v>
      </c>
      <c r="S571" s="7">
        <f>SUMIFS(GQList,GIList,Table_ExternalData_1[[#This Row],[Item_key]],GDList,Table_ExternalData_1[[#Headers],[14]])</f>
        <v>0</v>
      </c>
      <c r="T571" s="7">
        <f>SUMIFS(GQList,GIList,Table_ExternalData_1[[#This Row],[Item_key]],GDList,Table_ExternalData_1[[#Headers],[15]])</f>
        <v>0</v>
      </c>
      <c r="U571" s="7">
        <f>SUMIFS(GQList,GIList,Table_ExternalData_1[[#This Row],[Item_key]],GDList,Table_ExternalData_1[[#Headers],[16]])</f>
        <v>0</v>
      </c>
      <c r="V571" s="7">
        <f>SUMIFS(GQList,GIList,Table_ExternalData_1[[#This Row],[Item_key]],GDList,Table_ExternalData_1[[#Headers],[17]])</f>
        <v>0</v>
      </c>
      <c r="W571" s="7">
        <f>SUMIFS(GQList,GIList,Table_ExternalData_1[[#This Row],[Item_key]],GDList,Table_ExternalData_1[[#Headers],[18]])</f>
        <v>0</v>
      </c>
      <c r="X571" s="7">
        <f>SUMIFS(GQList,GIList,Table_ExternalData_1[[#This Row],[Item_key]],GDList,Table_ExternalData_1[[#Headers],[19]])</f>
        <v>0</v>
      </c>
      <c r="Y571" s="7">
        <f>SUMIFS(GQList,GIList,Table_ExternalData_1[[#This Row],[Item_key]],GDList,Table_ExternalData_1[[#Headers],[20]])</f>
        <v>0</v>
      </c>
      <c r="Z571" s="7">
        <f>SUMIFS(GQList,GIList,Table_ExternalData_1[[#This Row],[Item_key]],GDList,Table_ExternalData_1[[#Headers],[21]])</f>
        <v>0</v>
      </c>
      <c r="AA571" s="7">
        <f>SUMIFS(GQList,GIList,Table_ExternalData_1[[#This Row],[Item_key]],GDList,Table_ExternalData_1[[#Headers],[22]])</f>
        <v>0</v>
      </c>
      <c r="AB571" s="7">
        <f>SUMIFS(GQList,GIList,Table_ExternalData_1[[#This Row],[Item_key]],GDList,Table_ExternalData_1[[#Headers],[23]])</f>
        <v>0</v>
      </c>
      <c r="AC571" s="7">
        <f>SUMIFS(GQList,GIList,Table_ExternalData_1[[#This Row],[Item_key]],GDList,Table_ExternalData_1[[#Headers],[24]])</f>
        <v>0</v>
      </c>
      <c r="AD571" s="7">
        <f>SUMIFS(GQList,GIList,Table_ExternalData_1[[#This Row],[Item_key]],GDList,Table_ExternalData_1[[#Headers],[25]])</f>
        <v>0</v>
      </c>
      <c r="AE571" s="7">
        <f>SUMIFS(GQList,GIList,Table_ExternalData_1[[#This Row],[Item_key]],GDList,Table_ExternalData_1[[#Headers],[26]])</f>
        <v>0</v>
      </c>
      <c r="AF571" s="7">
        <f>SUMIFS(GQList,GIList,Table_ExternalData_1[[#This Row],[Item_key]],GDList,Table_ExternalData_1[[#Headers],[27]])</f>
        <v>0</v>
      </c>
      <c r="AG571" s="7">
        <f>SUMIFS(GQList,GIList,Table_ExternalData_1[[#This Row],[Item_key]],GDList,Table_ExternalData_1[[#Headers],[28]])</f>
        <v>0</v>
      </c>
      <c r="AH571" s="7">
        <f>SUMIFS(GQList,GIList,Table_ExternalData_1[[#This Row],[Item_key]],GDList,Table_ExternalData_1[[#Headers],[29]])</f>
        <v>0</v>
      </c>
      <c r="AI571" s="7">
        <f>SUMIFS(GQList,GIList,Table_ExternalData_1[[#This Row],[Item_key]],GDList,Table_ExternalData_1[[#Headers],[30]])</f>
        <v>0</v>
      </c>
      <c r="AJ571" s="7">
        <f>SUMIFS(GQList,GIList,Table_ExternalData_1[[#This Row],[Item_key]],GDList,Table_ExternalData_1[[#Headers],[31]])</f>
        <v>0</v>
      </c>
      <c r="AK571" s="7">
        <f>SUM(Table_ExternalData_1[[#This Row],[1]:[31]])</f>
        <v>500</v>
      </c>
    </row>
    <row r="572" spans="1:37" ht="24" hidden="1">
      <c r="A572" s="3" t="s">
        <v>1452</v>
      </c>
      <c r="B572" s="3" t="s">
        <v>232</v>
      </c>
      <c r="C572" s="3" t="s">
        <v>1501</v>
      </c>
      <c r="D572" s="3" t="s">
        <v>1502</v>
      </c>
      <c r="E572" s="6" t="s">
        <v>1662</v>
      </c>
      <c r="F572" s="7">
        <f>SUMIFS(GQList,GIList,Table_ExternalData_1[[#This Row],[Item_key]],GDList,Table_ExternalData_1[[#Headers],[1]])</f>
        <v>0</v>
      </c>
      <c r="G572" s="7">
        <f>SUMIFS(GQList,GIList,Table_ExternalData_1[[#This Row],[Item_key]],GDList,Table_ExternalData_1[[#Headers],[2]])</f>
        <v>0</v>
      </c>
      <c r="H572" s="7">
        <f>SUMIFS(GQList,GIList,Table_ExternalData_1[[#This Row],[Item_key]],GDList,Table_ExternalData_1[[#Headers],[3]])</f>
        <v>0</v>
      </c>
      <c r="I572" s="7">
        <f>SUMIFS(GQList,GIList,Table_ExternalData_1[[#This Row],[Item_key]],GDList,Table_ExternalData_1[[#Headers],[4]])</f>
        <v>0</v>
      </c>
      <c r="J572" s="7">
        <f>SUMIFS(GQList,GIList,Table_ExternalData_1[[#This Row],[Item_key]],GDList,Table_ExternalData_1[[#Headers],[5]])</f>
        <v>0</v>
      </c>
      <c r="K572" s="7">
        <f>SUMIFS(GQList,GIList,Table_ExternalData_1[[#This Row],[Item_key]],GDList,Table_ExternalData_1[[#Headers],[6]])</f>
        <v>0</v>
      </c>
      <c r="L572" s="7">
        <f>SUMIFS(GQList,GIList,Table_ExternalData_1[[#This Row],[Item_key]],GDList,Table_ExternalData_1[[#Headers],[7]])</f>
        <v>0</v>
      </c>
      <c r="M572" s="7">
        <f>SUMIFS(GQList,GIList,Table_ExternalData_1[[#This Row],[Item_key]],GDList,Table_ExternalData_1[[#Headers],[8]])</f>
        <v>0</v>
      </c>
      <c r="N572" s="7">
        <f>SUMIFS(GQList,GIList,Table_ExternalData_1[[#This Row],[Item_key]],GDList,Table_ExternalData_1[[#Headers],[9]])</f>
        <v>500</v>
      </c>
      <c r="O572" s="7">
        <f>SUMIFS(GQList,GIList,Table_ExternalData_1[[#This Row],[Item_key]],GDList,Table_ExternalData_1[[#Headers],[10]])</f>
        <v>0</v>
      </c>
      <c r="P572" s="7">
        <f>SUMIFS(GQList,GIList,Table_ExternalData_1[[#This Row],[Item_key]],GDList,Table_ExternalData_1[[#Headers],[11]])</f>
        <v>0</v>
      </c>
      <c r="Q572" s="7">
        <f>SUMIFS(GQList,GIList,Table_ExternalData_1[[#This Row],[Item_key]],GDList,Table_ExternalData_1[[#Headers],[12]])</f>
        <v>0</v>
      </c>
      <c r="R572" s="7">
        <f>SUMIFS(GQList,GIList,Table_ExternalData_1[[#This Row],[Item_key]],GDList,Table_ExternalData_1[[#Headers],[13]])</f>
        <v>0</v>
      </c>
      <c r="S572" s="7">
        <f>SUMIFS(GQList,GIList,Table_ExternalData_1[[#This Row],[Item_key]],GDList,Table_ExternalData_1[[#Headers],[14]])</f>
        <v>0</v>
      </c>
      <c r="T572" s="7">
        <f>SUMIFS(GQList,GIList,Table_ExternalData_1[[#This Row],[Item_key]],GDList,Table_ExternalData_1[[#Headers],[15]])</f>
        <v>0</v>
      </c>
      <c r="U572" s="7">
        <f>SUMIFS(GQList,GIList,Table_ExternalData_1[[#This Row],[Item_key]],GDList,Table_ExternalData_1[[#Headers],[16]])</f>
        <v>0</v>
      </c>
      <c r="V572" s="7">
        <f>SUMIFS(GQList,GIList,Table_ExternalData_1[[#This Row],[Item_key]],GDList,Table_ExternalData_1[[#Headers],[17]])</f>
        <v>0</v>
      </c>
      <c r="W572" s="7">
        <f>SUMIFS(GQList,GIList,Table_ExternalData_1[[#This Row],[Item_key]],GDList,Table_ExternalData_1[[#Headers],[18]])</f>
        <v>0</v>
      </c>
      <c r="X572" s="7">
        <f>SUMIFS(GQList,GIList,Table_ExternalData_1[[#This Row],[Item_key]],GDList,Table_ExternalData_1[[#Headers],[19]])</f>
        <v>0</v>
      </c>
      <c r="Y572" s="7">
        <f>SUMIFS(GQList,GIList,Table_ExternalData_1[[#This Row],[Item_key]],GDList,Table_ExternalData_1[[#Headers],[20]])</f>
        <v>0</v>
      </c>
      <c r="Z572" s="7">
        <f>SUMIFS(GQList,GIList,Table_ExternalData_1[[#This Row],[Item_key]],GDList,Table_ExternalData_1[[#Headers],[21]])</f>
        <v>0</v>
      </c>
      <c r="AA572" s="7">
        <f>SUMIFS(GQList,GIList,Table_ExternalData_1[[#This Row],[Item_key]],GDList,Table_ExternalData_1[[#Headers],[22]])</f>
        <v>0</v>
      </c>
      <c r="AB572" s="7">
        <f>SUMIFS(GQList,GIList,Table_ExternalData_1[[#This Row],[Item_key]],GDList,Table_ExternalData_1[[#Headers],[23]])</f>
        <v>0</v>
      </c>
      <c r="AC572" s="7">
        <f>SUMIFS(GQList,GIList,Table_ExternalData_1[[#This Row],[Item_key]],GDList,Table_ExternalData_1[[#Headers],[24]])</f>
        <v>0</v>
      </c>
      <c r="AD572" s="7">
        <f>SUMIFS(GQList,GIList,Table_ExternalData_1[[#This Row],[Item_key]],GDList,Table_ExternalData_1[[#Headers],[25]])</f>
        <v>0</v>
      </c>
      <c r="AE572" s="7">
        <f>SUMIFS(GQList,GIList,Table_ExternalData_1[[#This Row],[Item_key]],GDList,Table_ExternalData_1[[#Headers],[26]])</f>
        <v>0</v>
      </c>
      <c r="AF572" s="7">
        <f>SUMIFS(GQList,GIList,Table_ExternalData_1[[#This Row],[Item_key]],GDList,Table_ExternalData_1[[#Headers],[27]])</f>
        <v>0</v>
      </c>
      <c r="AG572" s="7">
        <f>SUMIFS(GQList,GIList,Table_ExternalData_1[[#This Row],[Item_key]],GDList,Table_ExternalData_1[[#Headers],[28]])</f>
        <v>0</v>
      </c>
      <c r="AH572" s="7">
        <f>SUMIFS(GQList,GIList,Table_ExternalData_1[[#This Row],[Item_key]],GDList,Table_ExternalData_1[[#Headers],[29]])</f>
        <v>0</v>
      </c>
      <c r="AI572" s="7">
        <f>SUMIFS(GQList,GIList,Table_ExternalData_1[[#This Row],[Item_key]],GDList,Table_ExternalData_1[[#Headers],[30]])</f>
        <v>0</v>
      </c>
      <c r="AJ572" s="7">
        <f>SUMIFS(GQList,GIList,Table_ExternalData_1[[#This Row],[Item_key]],GDList,Table_ExternalData_1[[#Headers],[31]])</f>
        <v>0</v>
      </c>
      <c r="AK572" s="7">
        <f>SUM(Table_ExternalData_1[[#This Row],[1]:[31]])</f>
        <v>500</v>
      </c>
    </row>
    <row r="573" spans="1:37" ht="24" hidden="1">
      <c r="A573" s="3" t="s">
        <v>1452</v>
      </c>
      <c r="B573" s="3" t="s">
        <v>233</v>
      </c>
      <c r="C573" s="3" t="s">
        <v>1503</v>
      </c>
      <c r="D573" s="3" t="s">
        <v>1504</v>
      </c>
      <c r="E573" s="6" t="s">
        <v>1662</v>
      </c>
      <c r="F573" s="7">
        <f>SUMIFS(GQList,GIList,Table_ExternalData_1[[#This Row],[Item_key]],GDList,Table_ExternalData_1[[#Headers],[1]])</f>
        <v>0</v>
      </c>
      <c r="G573" s="7">
        <f>SUMIFS(GQList,GIList,Table_ExternalData_1[[#This Row],[Item_key]],GDList,Table_ExternalData_1[[#Headers],[2]])</f>
        <v>0</v>
      </c>
      <c r="H573" s="7">
        <f>SUMIFS(GQList,GIList,Table_ExternalData_1[[#This Row],[Item_key]],GDList,Table_ExternalData_1[[#Headers],[3]])</f>
        <v>0</v>
      </c>
      <c r="I573" s="7">
        <f>SUMIFS(GQList,GIList,Table_ExternalData_1[[#This Row],[Item_key]],GDList,Table_ExternalData_1[[#Headers],[4]])</f>
        <v>0</v>
      </c>
      <c r="J573" s="7">
        <f>SUMIFS(GQList,GIList,Table_ExternalData_1[[#This Row],[Item_key]],GDList,Table_ExternalData_1[[#Headers],[5]])</f>
        <v>0</v>
      </c>
      <c r="K573" s="7">
        <f>SUMIFS(GQList,GIList,Table_ExternalData_1[[#This Row],[Item_key]],GDList,Table_ExternalData_1[[#Headers],[6]])</f>
        <v>0</v>
      </c>
      <c r="L573" s="7">
        <f>SUMIFS(GQList,GIList,Table_ExternalData_1[[#This Row],[Item_key]],GDList,Table_ExternalData_1[[#Headers],[7]])</f>
        <v>0</v>
      </c>
      <c r="M573" s="7">
        <f>SUMIFS(GQList,GIList,Table_ExternalData_1[[#This Row],[Item_key]],GDList,Table_ExternalData_1[[#Headers],[8]])</f>
        <v>0</v>
      </c>
      <c r="N573" s="7">
        <f>SUMIFS(GQList,GIList,Table_ExternalData_1[[#This Row],[Item_key]],GDList,Table_ExternalData_1[[#Headers],[9]])</f>
        <v>500</v>
      </c>
      <c r="O573" s="7">
        <f>SUMIFS(GQList,GIList,Table_ExternalData_1[[#This Row],[Item_key]],GDList,Table_ExternalData_1[[#Headers],[10]])</f>
        <v>0</v>
      </c>
      <c r="P573" s="7">
        <f>SUMIFS(GQList,GIList,Table_ExternalData_1[[#This Row],[Item_key]],GDList,Table_ExternalData_1[[#Headers],[11]])</f>
        <v>0</v>
      </c>
      <c r="Q573" s="7">
        <f>SUMIFS(GQList,GIList,Table_ExternalData_1[[#This Row],[Item_key]],GDList,Table_ExternalData_1[[#Headers],[12]])</f>
        <v>0</v>
      </c>
      <c r="R573" s="7">
        <f>SUMIFS(GQList,GIList,Table_ExternalData_1[[#This Row],[Item_key]],GDList,Table_ExternalData_1[[#Headers],[13]])</f>
        <v>0</v>
      </c>
      <c r="S573" s="7">
        <f>SUMIFS(GQList,GIList,Table_ExternalData_1[[#This Row],[Item_key]],GDList,Table_ExternalData_1[[#Headers],[14]])</f>
        <v>0</v>
      </c>
      <c r="T573" s="7">
        <f>SUMIFS(GQList,GIList,Table_ExternalData_1[[#This Row],[Item_key]],GDList,Table_ExternalData_1[[#Headers],[15]])</f>
        <v>0</v>
      </c>
      <c r="U573" s="7">
        <f>SUMIFS(GQList,GIList,Table_ExternalData_1[[#This Row],[Item_key]],GDList,Table_ExternalData_1[[#Headers],[16]])</f>
        <v>0</v>
      </c>
      <c r="V573" s="7">
        <f>SUMIFS(GQList,GIList,Table_ExternalData_1[[#This Row],[Item_key]],GDList,Table_ExternalData_1[[#Headers],[17]])</f>
        <v>0</v>
      </c>
      <c r="W573" s="7">
        <f>SUMIFS(GQList,GIList,Table_ExternalData_1[[#This Row],[Item_key]],GDList,Table_ExternalData_1[[#Headers],[18]])</f>
        <v>0</v>
      </c>
      <c r="X573" s="7">
        <f>SUMIFS(GQList,GIList,Table_ExternalData_1[[#This Row],[Item_key]],GDList,Table_ExternalData_1[[#Headers],[19]])</f>
        <v>0</v>
      </c>
      <c r="Y573" s="7">
        <f>SUMIFS(GQList,GIList,Table_ExternalData_1[[#This Row],[Item_key]],GDList,Table_ExternalData_1[[#Headers],[20]])</f>
        <v>0</v>
      </c>
      <c r="Z573" s="7">
        <f>SUMIFS(GQList,GIList,Table_ExternalData_1[[#This Row],[Item_key]],GDList,Table_ExternalData_1[[#Headers],[21]])</f>
        <v>0</v>
      </c>
      <c r="AA573" s="7">
        <f>SUMIFS(GQList,GIList,Table_ExternalData_1[[#This Row],[Item_key]],GDList,Table_ExternalData_1[[#Headers],[22]])</f>
        <v>0</v>
      </c>
      <c r="AB573" s="7">
        <f>SUMIFS(GQList,GIList,Table_ExternalData_1[[#This Row],[Item_key]],GDList,Table_ExternalData_1[[#Headers],[23]])</f>
        <v>0</v>
      </c>
      <c r="AC573" s="7">
        <f>SUMIFS(GQList,GIList,Table_ExternalData_1[[#This Row],[Item_key]],GDList,Table_ExternalData_1[[#Headers],[24]])</f>
        <v>0</v>
      </c>
      <c r="AD573" s="7">
        <f>SUMIFS(GQList,GIList,Table_ExternalData_1[[#This Row],[Item_key]],GDList,Table_ExternalData_1[[#Headers],[25]])</f>
        <v>0</v>
      </c>
      <c r="AE573" s="7">
        <f>SUMIFS(GQList,GIList,Table_ExternalData_1[[#This Row],[Item_key]],GDList,Table_ExternalData_1[[#Headers],[26]])</f>
        <v>0</v>
      </c>
      <c r="AF573" s="7">
        <f>SUMIFS(GQList,GIList,Table_ExternalData_1[[#This Row],[Item_key]],GDList,Table_ExternalData_1[[#Headers],[27]])</f>
        <v>0</v>
      </c>
      <c r="AG573" s="7">
        <f>SUMIFS(GQList,GIList,Table_ExternalData_1[[#This Row],[Item_key]],GDList,Table_ExternalData_1[[#Headers],[28]])</f>
        <v>0</v>
      </c>
      <c r="AH573" s="7">
        <f>SUMIFS(GQList,GIList,Table_ExternalData_1[[#This Row],[Item_key]],GDList,Table_ExternalData_1[[#Headers],[29]])</f>
        <v>0</v>
      </c>
      <c r="AI573" s="7">
        <f>SUMIFS(GQList,GIList,Table_ExternalData_1[[#This Row],[Item_key]],GDList,Table_ExternalData_1[[#Headers],[30]])</f>
        <v>0</v>
      </c>
      <c r="AJ573" s="7">
        <f>SUMIFS(GQList,GIList,Table_ExternalData_1[[#This Row],[Item_key]],GDList,Table_ExternalData_1[[#Headers],[31]])</f>
        <v>0</v>
      </c>
      <c r="AK573" s="7">
        <f>SUM(Table_ExternalData_1[[#This Row],[1]:[31]])</f>
        <v>500</v>
      </c>
    </row>
    <row r="574" spans="1:37" ht="24" hidden="1">
      <c r="A574" s="3" t="s">
        <v>1452</v>
      </c>
      <c r="B574" s="3" t="s">
        <v>234</v>
      </c>
      <c r="C574" s="3" t="s">
        <v>1505</v>
      </c>
      <c r="D574" s="3" t="s">
        <v>1506</v>
      </c>
      <c r="E574" s="6" t="s">
        <v>1662</v>
      </c>
      <c r="F574" s="7">
        <f>SUMIFS(GQList,GIList,Table_ExternalData_1[[#This Row],[Item_key]],GDList,Table_ExternalData_1[[#Headers],[1]])</f>
        <v>0</v>
      </c>
      <c r="G574" s="7">
        <f>SUMIFS(GQList,GIList,Table_ExternalData_1[[#This Row],[Item_key]],GDList,Table_ExternalData_1[[#Headers],[2]])</f>
        <v>0</v>
      </c>
      <c r="H574" s="7">
        <f>SUMIFS(GQList,GIList,Table_ExternalData_1[[#This Row],[Item_key]],GDList,Table_ExternalData_1[[#Headers],[3]])</f>
        <v>0</v>
      </c>
      <c r="I574" s="7">
        <f>SUMIFS(GQList,GIList,Table_ExternalData_1[[#This Row],[Item_key]],GDList,Table_ExternalData_1[[#Headers],[4]])</f>
        <v>0</v>
      </c>
      <c r="J574" s="7">
        <f>SUMIFS(GQList,GIList,Table_ExternalData_1[[#This Row],[Item_key]],GDList,Table_ExternalData_1[[#Headers],[5]])</f>
        <v>0</v>
      </c>
      <c r="K574" s="7">
        <f>SUMIFS(GQList,GIList,Table_ExternalData_1[[#This Row],[Item_key]],GDList,Table_ExternalData_1[[#Headers],[6]])</f>
        <v>0</v>
      </c>
      <c r="L574" s="7">
        <f>SUMIFS(GQList,GIList,Table_ExternalData_1[[#This Row],[Item_key]],GDList,Table_ExternalData_1[[#Headers],[7]])</f>
        <v>0</v>
      </c>
      <c r="M574" s="7">
        <f>SUMIFS(GQList,GIList,Table_ExternalData_1[[#This Row],[Item_key]],GDList,Table_ExternalData_1[[#Headers],[8]])</f>
        <v>0</v>
      </c>
      <c r="N574" s="7">
        <f>SUMIFS(GQList,GIList,Table_ExternalData_1[[#This Row],[Item_key]],GDList,Table_ExternalData_1[[#Headers],[9]])</f>
        <v>500</v>
      </c>
      <c r="O574" s="7">
        <f>SUMIFS(GQList,GIList,Table_ExternalData_1[[#This Row],[Item_key]],GDList,Table_ExternalData_1[[#Headers],[10]])</f>
        <v>0</v>
      </c>
      <c r="P574" s="7">
        <f>SUMIFS(GQList,GIList,Table_ExternalData_1[[#This Row],[Item_key]],GDList,Table_ExternalData_1[[#Headers],[11]])</f>
        <v>0</v>
      </c>
      <c r="Q574" s="7">
        <f>SUMIFS(GQList,GIList,Table_ExternalData_1[[#This Row],[Item_key]],GDList,Table_ExternalData_1[[#Headers],[12]])</f>
        <v>0</v>
      </c>
      <c r="R574" s="7">
        <f>SUMIFS(GQList,GIList,Table_ExternalData_1[[#This Row],[Item_key]],GDList,Table_ExternalData_1[[#Headers],[13]])</f>
        <v>0</v>
      </c>
      <c r="S574" s="7">
        <f>SUMIFS(GQList,GIList,Table_ExternalData_1[[#This Row],[Item_key]],GDList,Table_ExternalData_1[[#Headers],[14]])</f>
        <v>0</v>
      </c>
      <c r="T574" s="7">
        <f>SUMIFS(GQList,GIList,Table_ExternalData_1[[#This Row],[Item_key]],GDList,Table_ExternalData_1[[#Headers],[15]])</f>
        <v>0</v>
      </c>
      <c r="U574" s="7">
        <f>SUMIFS(GQList,GIList,Table_ExternalData_1[[#This Row],[Item_key]],GDList,Table_ExternalData_1[[#Headers],[16]])</f>
        <v>0</v>
      </c>
      <c r="V574" s="7">
        <f>SUMIFS(GQList,GIList,Table_ExternalData_1[[#This Row],[Item_key]],GDList,Table_ExternalData_1[[#Headers],[17]])</f>
        <v>0</v>
      </c>
      <c r="W574" s="7">
        <f>SUMIFS(GQList,GIList,Table_ExternalData_1[[#This Row],[Item_key]],GDList,Table_ExternalData_1[[#Headers],[18]])</f>
        <v>0</v>
      </c>
      <c r="X574" s="7">
        <f>SUMIFS(GQList,GIList,Table_ExternalData_1[[#This Row],[Item_key]],GDList,Table_ExternalData_1[[#Headers],[19]])</f>
        <v>0</v>
      </c>
      <c r="Y574" s="7">
        <f>SUMIFS(GQList,GIList,Table_ExternalData_1[[#This Row],[Item_key]],GDList,Table_ExternalData_1[[#Headers],[20]])</f>
        <v>0</v>
      </c>
      <c r="Z574" s="7">
        <f>SUMIFS(GQList,GIList,Table_ExternalData_1[[#This Row],[Item_key]],GDList,Table_ExternalData_1[[#Headers],[21]])</f>
        <v>0</v>
      </c>
      <c r="AA574" s="7">
        <f>SUMIFS(GQList,GIList,Table_ExternalData_1[[#This Row],[Item_key]],GDList,Table_ExternalData_1[[#Headers],[22]])</f>
        <v>0</v>
      </c>
      <c r="AB574" s="7">
        <f>SUMIFS(GQList,GIList,Table_ExternalData_1[[#This Row],[Item_key]],GDList,Table_ExternalData_1[[#Headers],[23]])</f>
        <v>0</v>
      </c>
      <c r="AC574" s="7">
        <f>SUMIFS(GQList,GIList,Table_ExternalData_1[[#This Row],[Item_key]],GDList,Table_ExternalData_1[[#Headers],[24]])</f>
        <v>0</v>
      </c>
      <c r="AD574" s="7">
        <f>SUMIFS(GQList,GIList,Table_ExternalData_1[[#This Row],[Item_key]],GDList,Table_ExternalData_1[[#Headers],[25]])</f>
        <v>0</v>
      </c>
      <c r="AE574" s="7">
        <f>SUMIFS(GQList,GIList,Table_ExternalData_1[[#This Row],[Item_key]],GDList,Table_ExternalData_1[[#Headers],[26]])</f>
        <v>0</v>
      </c>
      <c r="AF574" s="7">
        <f>SUMIFS(GQList,GIList,Table_ExternalData_1[[#This Row],[Item_key]],GDList,Table_ExternalData_1[[#Headers],[27]])</f>
        <v>0</v>
      </c>
      <c r="AG574" s="7">
        <f>SUMIFS(GQList,GIList,Table_ExternalData_1[[#This Row],[Item_key]],GDList,Table_ExternalData_1[[#Headers],[28]])</f>
        <v>0</v>
      </c>
      <c r="AH574" s="7">
        <f>SUMIFS(GQList,GIList,Table_ExternalData_1[[#This Row],[Item_key]],GDList,Table_ExternalData_1[[#Headers],[29]])</f>
        <v>0</v>
      </c>
      <c r="AI574" s="7">
        <f>SUMIFS(GQList,GIList,Table_ExternalData_1[[#This Row],[Item_key]],GDList,Table_ExternalData_1[[#Headers],[30]])</f>
        <v>0</v>
      </c>
      <c r="AJ574" s="7">
        <f>SUMIFS(GQList,GIList,Table_ExternalData_1[[#This Row],[Item_key]],GDList,Table_ExternalData_1[[#Headers],[31]])</f>
        <v>0</v>
      </c>
      <c r="AK574" s="7">
        <f>SUM(Table_ExternalData_1[[#This Row],[1]:[31]])</f>
        <v>500</v>
      </c>
    </row>
    <row r="575" spans="1:37" ht="24" hidden="1">
      <c r="A575" s="3" t="s">
        <v>1452</v>
      </c>
      <c r="B575" s="3" t="s">
        <v>235</v>
      </c>
      <c r="C575" s="3" t="s">
        <v>1507</v>
      </c>
      <c r="D575" s="3" t="s">
        <v>1508</v>
      </c>
      <c r="E575" s="6" t="s">
        <v>1662</v>
      </c>
      <c r="F575" s="7">
        <f>SUMIFS(GQList,GIList,Table_ExternalData_1[[#This Row],[Item_key]],GDList,Table_ExternalData_1[[#Headers],[1]])</f>
        <v>0</v>
      </c>
      <c r="G575" s="7">
        <f>SUMIFS(GQList,GIList,Table_ExternalData_1[[#This Row],[Item_key]],GDList,Table_ExternalData_1[[#Headers],[2]])</f>
        <v>0</v>
      </c>
      <c r="H575" s="7">
        <f>SUMIFS(GQList,GIList,Table_ExternalData_1[[#This Row],[Item_key]],GDList,Table_ExternalData_1[[#Headers],[3]])</f>
        <v>0</v>
      </c>
      <c r="I575" s="7">
        <f>SUMIFS(GQList,GIList,Table_ExternalData_1[[#This Row],[Item_key]],GDList,Table_ExternalData_1[[#Headers],[4]])</f>
        <v>0</v>
      </c>
      <c r="J575" s="7">
        <f>SUMIFS(GQList,GIList,Table_ExternalData_1[[#This Row],[Item_key]],GDList,Table_ExternalData_1[[#Headers],[5]])</f>
        <v>0</v>
      </c>
      <c r="K575" s="7">
        <f>SUMIFS(GQList,GIList,Table_ExternalData_1[[#This Row],[Item_key]],GDList,Table_ExternalData_1[[#Headers],[6]])</f>
        <v>0</v>
      </c>
      <c r="L575" s="7">
        <f>SUMIFS(GQList,GIList,Table_ExternalData_1[[#This Row],[Item_key]],GDList,Table_ExternalData_1[[#Headers],[7]])</f>
        <v>0</v>
      </c>
      <c r="M575" s="7">
        <f>SUMIFS(GQList,GIList,Table_ExternalData_1[[#This Row],[Item_key]],GDList,Table_ExternalData_1[[#Headers],[8]])</f>
        <v>0</v>
      </c>
      <c r="N575" s="7">
        <f>SUMIFS(GQList,GIList,Table_ExternalData_1[[#This Row],[Item_key]],GDList,Table_ExternalData_1[[#Headers],[9]])</f>
        <v>500</v>
      </c>
      <c r="O575" s="7">
        <f>SUMIFS(GQList,GIList,Table_ExternalData_1[[#This Row],[Item_key]],GDList,Table_ExternalData_1[[#Headers],[10]])</f>
        <v>0</v>
      </c>
      <c r="P575" s="7">
        <f>SUMIFS(GQList,GIList,Table_ExternalData_1[[#This Row],[Item_key]],GDList,Table_ExternalData_1[[#Headers],[11]])</f>
        <v>0</v>
      </c>
      <c r="Q575" s="7">
        <f>SUMIFS(GQList,GIList,Table_ExternalData_1[[#This Row],[Item_key]],GDList,Table_ExternalData_1[[#Headers],[12]])</f>
        <v>0</v>
      </c>
      <c r="R575" s="7">
        <f>SUMIFS(GQList,GIList,Table_ExternalData_1[[#This Row],[Item_key]],GDList,Table_ExternalData_1[[#Headers],[13]])</f>
        <v>0</v>
      </c>
      <c r="S575" s="7">
        <f>SUMIFS(GQList,GIList,Table_ExternalData_1[[#This Row],[Item_key]],GDList,Table_ExternalData_1[[#Headers],[14]])</f>
        <v>0</v>
      </c>
      <c r="T575" s="7">
        <f>SUMIFS(GQList,GIList,Table_ExternalData_1[[#This Row],[Item_key]],GDList,Table_ExternalData_1[[#Headers],[15]])</f>
        <v>0</v>
      </c>
      <c r="U575" s="7">
        <f>SUMIFS(GQList,GIList,Table_ExternalData_1[[#This Row],[Item_key]],GDList,Table_ExternalData_1[[#Headers],[16]])</f>
        <v>0</v>
      </c>
      <c r="V575" s="7">
        <f>SUMIFS(GQList,GIList,Table_ExternalData_1[[#This Row],[Item_key]],GDList,Table_ExternalData_1[[#Headers],[17]])</f>
        <v>0</v>
      </c>
      <c r="W575" s="7">
        <f>SUMIFS(GQList,GIList,Table_ExternalData_1[[#This Row],[Item_key]],GDList,Table_ExternalData_1[[#Headers],[18]])</f>
        <v>0</v>
      </c>
      <c r="X575" s="7">
        <f>SUMIFS(GQList,GIList,Table_ExternalData_1[[#This Row],[Item_key]],GDList,Table_ExternalData_1[[#Headers],[19]])</f>
        <v>0</v>
      </c>
      <c r="Y575" s="7">
        <f>SUMIFS(GQList,GIList,Table_ExternalData_1[[#This Row],[Item_key]],GDList,Table_ExternalData_1[[#Headers],[20]])</f>
        <v>0</v>
      </c>
      <c r="Z575" s="7">
        <f>SUMIFS(GQList,GIList,Table_ExternalData_1[[#This Row],[Item_key]],GDList,Table_ExternalData_1[[#Headers],[21]])</f>
        <v>0</v>
      </c>
      <c r="AA575" s="7">
        <f>SUMIFS(GQList,GIList,Table_ExternalData_1[[#This Row],[Item_key]],GDList,Table_ExternalData_1[[#Headers],[22]])</f>
        <v>0</v>
      </c>
      <c r="AB575" s="7">
        <f>SUMIFS(GQList,GIList,Table_ExternalData_1[[#This Row],[Item_key]],GDList,Table_ExternalData_1[[#Headers],[23]])</f>
        <v>0</v>
      </c>
      <c r="AC575" s="7">
        <f>SUMIFS(GQList,GIList,Table_ExternalData_1[[#This Row],[Item_key]],GDList,Table_ExternalData_1[[#Headers],[24]])</f>
        <v>0</v>
      </c>
      <c r="AD575" s="7">
        <f>SUMIFS(GQList,GIList,Table_ExternalData_1[[#This Row],[Item_key]],GDList,Table_ExternalData_1[[#Headers],[25]])</f>
        <v>0</v>
      </c>
      <c r="AE575" s="7">
        <f>SUMIFS(GQList,GIList,Table_ExternalData_1[[#This Row],[Item_key]],GDList,Table_ExternalData_1[[#Headers],[26]])</f>
        <v>0</v>
      </c>
      <c r="AF575" s="7">
        <f>SUMIFS(GQList,GIList,Table_ExternalData_1[[#This Row],[Item_key]],GDList,Table_ExternalData_1[[#Headers],[27]])</f>
        <v>0</v>
      </c>
      <c r="AG575" s="7">
        <f>SUMIFS(GQList,GIList,Table_ExternalData_1[[#This Row],[Item_key]],GDList,Table_ExternalData_1[[#Headers],[28]])</f>
        <v>0</v>
      </c>
      <c r="AH575" s="7">
        <f>SUMIFS(GQList,GIList,Table_ExternalData_1[[#This Row],[Item_key]],GDList,Table_ExternalData_1[[#Headers],[29]])</f>
        <v>0</v>
      </c>
      <c r="AI575" s="7">
        <f>SUMIFS(GQList,GIList,Table_ExternalData_1[[#This Row],[Item_key]],GDList,Table_ExternalData_1[[#Headers],[30]])</f>
        <v>0</v>
      </c>
      <c r="AJ575" s="7">
        <f>SUMIFS(GQList,GIList,Table_ExternalData_1[[#This Row],[Item_key]],GDList,Table_ExternalData_1[[#Headers],[31]])</f>
        <v>0</v>
      </c>
      <c r="AK575" s="7">
        <f>SUM(Table_ExternalData_1[[#This Row],[1]:[31]])</f>
        <v>500</v>
      </c>
    </row>
    <row r="576" spans="1:37" ht="24" hidden="1">
      <c r="A576" s="3" t="s">
        <v>1452</v>
      </c>
      <c r="B576" s="3" t="s">
        <v>236</v>
      </c>
      <c r="C576" s="3" t="s">
        <v>1509</v>
      </c>
      <c r="D576" s="3" t="s">
        <v>1510</v>
      </c>
      <c r="E576" s="6" t="s">
        <v>1662</v>
      </c>
      <c r="F576" s="7">
        <f>SUMIFS(GQList,GIList,Table_ExternalData_1[[#This Row],[Item_key]],GDList,Table_ExternalData_1[[#Headers],[1]])</f>
        <v>0</v>
      </c>
      <c r="G576" s="7">
        <f>SUMIFS(GQList,GIList,Table_ExternalData_1[[#This Row],[Item_key]],GDList,Table_ExternalData_1[[#Headers],[2]])</f>
        <v>0</v>
      </c>
      <c r="H576" s="7">
        <f>SUMIFS(GQList,GIList,Table_ExternalData_1[[#This Row],[Item_key]],GDList,Table_ExternalData_1[[#Headers],[3]])</f>
        <v>0</v>
      </c>
      <c r="I576" s="7">
        <f>SUMIFS(GQList,GIList,Table_ExternalData_1[[#This Row],[Item_key]],GDList,Table_ExternalData_1[[#Headers],[4]])</f>
        <v>0</v>
      </c>
      <c r="J576" s="7">
        <f>SUMIFS(GQList,GIList,Table_ExternalData_1[[#This Row],[Item_key]],GDList,Table_ExternalData_1[[#Headers],[5]])</f>
        <v>0</v>
      </c>
      <c r="K576" s="7">
        <f>SUMIFS(GQList,GIList,Table_ExternalData_1[[#This Row],[Item_key]],GDList,Table_ExternalData_1[[#Headers],[6]])</f>
        <v>0</v>
      </c>
      <c r="L576" s="7">
        <f>SUMIFS(GQList,GIList,Table_ExternalData_1[[#This Row],[Item_key]],GDList,Table_ExternalData_1[[#Headers],[7]])</f>
        <v>0</v>
      </c>
      <c r="M576" s="7">
        <f>SUMIFS(GQList,GIList,Table_ExternalData_1[[#This Row],[Item_key]],GDList,Table_ExternalData_1[[#Headers],[8]])</f>
        <v>0</v>
      </c>
      <c r="N576" s="7">
        <f>SUMIFS(GQList,GIList,Table_ExternalData_1[[#This Row],[Item_key]],GDList,Table_ExternalData_1[[#Headers],[9]])</f>
        <v>250</v>
      </c>
      <c r="O576" s="7">
        <f>SUMIFS(GQList,GIList,Table_ExternalData_1[[#This Row],[Item_key]],GDList,Table_ExternalData_1[[#Headers],[10]])</f>
        <v>0</v>
      </c>
      <c r="P576" s="7">
        <f>SUMIFS(GQList,GIList,Table_ExternalData_1[[#This Row],[Item_key]],GDList,Table_ExternalData_1[[#Headers],[11]])</f>
        <v>0</v>
      </c>
      <c r="Q576" s="7">
        <f>SUMIFS(GQList,GIList,Table_ExternalData_1[[#This Row],[Item_key]],GDList,Table_ExternalData_1[[#Headers],[12]])</f>
        <v>0</v>
      </c>
      <c r="R576" s="7">
        <f>SUMIFS(GQList,GIList,Table_ExternalData_1[[#This Row],[Item_key]],GDList,Table_ExternalData_1[[#Headers],[13]])</f>
        <v>0</v>
      </c>
      <c r="S576" s="7">
        <f>SUMIFS(GQList,GIList,Table_ExternalData_1[[#This Row],[Item_key]],GDList,Table_ExternalData_1[[#Headers],[14]])</f>
        <v>0</v>
      </c>
      <c r="T576" s="7">
        <f>SUMIFS(GQList,GIList,Table_ExternalData_1[[#This Row],[Item_key]],GDList,Table_ExternalData_1[[#Headers],[15]])</f>
        <v>0</v>
      </c>
      <c r="U576" s="7">
        <f>SUMIFS(GQList,GIList,Table_ExternalData_1[[#This Row],[Item_key]],GDList,Table_ExternalData_1[[#Headers],[16]])</f>
        <v>0</v>
      </c>
      <c r="V576" s="7">
        <f>SUMIFS(GQList,GIList,Table_ExternalData_1[[#This Row],[Item_key]],GDList,Table_ExternalData_1[[#Headers],[17]])</f>
        <v>0</v>
      </c>
      <c r="W576" s="7">
        <f>SUMIFS(GQList,GIList,Table_ExternalData_1[[#This Row],[Item_key]],GDList,Table_ExternalData_1[[#Headers],[18]])</f>
        <v>0</v>
      </c>
      <c r="X576" s="7">
        <f>SUMIFS(GQList,GIList,Table_ExternalData_1[[#This Row],[Item_key]],GDList,Table_ExternalData_1[[#Headers],[19]])</f>
        <v>0</v>
      </c>
      <c r="Y576" s="7">
        <f>SUMIFS(GQList,GIList,Table_ExternalData_1[[#This Row],[Item_key]],GDList,Table_ExternalData_1[[#Headers],[20]])</f>
        <v>0</v>
      </c>
      <c r="Z576" s="7">
        <f>SUMIFS(GQList,GIList,Table_ExternalData_1[[#This Row],[Item_key]],GDList,Table_ExternalData_1[[#Headers],[21]])</f>
        <v>0</v>
      </c>
      <c r="AA576" s="7">
        <f>SUMIFS(GQList,GIList,Table_ExternalData_1[[#This Row],[Item_key]],GDList,Table_ExternalData_1[[#Headers],[22]])</f>
        <v>0</v>
      </c>
      <c r="AB576" s="7">
        <f>SUMIFS(GQList,GIList,Table_ExternalData_1[[#This Row],[Item_key]],GDList,Table_ExternalData_1[[#Headers],[23]])</f>
        <v>0</v>
      </c>
      <c r="AC576" s="7">
        <f>SUMIFS(GQList,GIList,Table_ExternalData_1[[#This Row],[Item_key]],GDList,Table_ExternalData_1[[#Headers],[24]])</f>
        <v>0</v>
      </c>
      <c r="AD576" s="7">
        <f>SUMIFS(GQList,GIList,Table_ExternalData_1[[#This Row],[Item_key]],GDList,Table_ExternalData_1[[#Headers],[25]])</f>
        <v>0</v>
      </c>
      <c r="AE576" s="7">
        <f>SUMIFS(GQList,GIList,Table_ExternalData_1[[#This Row],[Item_key]],GDList,Table_ExternalData_1[[#Headers],[26]])</f>
        <v>0</v>
      </c>
      <c r="AF576" s="7">
        <f>SUMIFS(GQList,GIList,Table_ExternalData_1[[#This Row],[Item_key]],GDList,Table_ExternalData_1[[#Headers],[27]])</f>
        <v>0</v>
      </c>
      <c r="AG576" s="7">
        <f>SUMIFS(GQList,GIList,Table_ExternalData_1[[#This Row],[Item_key]],GDList,Table_ExternalData_1[[#Headers],[28]])</f>
        <v>0</v>
      </c>
      <c r="AH576" s="7">
        <f>SUMIFS(GQList,GIList,Table_ExternalData_1[[#This Row],[Item_key]],GDList,Table_ExternalData_1[[#Headers],[29]])</f>
        <v>0</v>
      </c>
      <c r="AI576" s="7">
        <f>SUMIFS(GQList,GIList,Table_ExternalData_1[[#This Row],[Item_key]],GDList,Table_ExternalData_1[[#Headers],[30]])</f>
        <v>0</v>
      </c>
      <c r="AJ576" s="7">
        <f>SUMIFS(GQList,GIList,Table_ExternalData_1[[#This Row],[Item_key]],GDList,Table_ExternalData_1[[#Headers],[31]])</f>
        <v>0</v>
      </c>
      <c r="AK576" s="7">
        <f>SUM(Table_ExternalData_1[[#This Row],[1]:[31]])</f>
        <v>250</v>
      </c>
    </row>
    <row r="577" spans="1:37" ht="24" hidden="1">
      <c r="A577" s="3" t="s">
        <v>1452</v>
      </c>
      <c r="B577" s="3" t="s">
        <v>237</v>
      </c>
      <c r="C577" s="3" t="s">
        <v>1511</v>
      </c>
      <c r="D577" s="3" t="s">
        <v>1512</v>
      </c>
      <c r="E577" s="6" t="s">
        <v>1662</v>
      </c>
      <c r="F577" s="7">
        <f>SUMIFS(GQList,GIList,Table_ExternalData_1[[#This Row],[Item_key]],GDList,Table_ExternalData_1[[#Headers],[1]])</f>
        <v>0</v>
      </c>
      <c r="G577" s="7">
        <f>SUMIFS(GQList,GIList,Table_ExternalData_1[[#This Row],[Item_key]],GDList,Table_ExternalData_1[[#Headers],[2]])</f>
        <v>0</v>
      </c>
      <c r="H577" s="7">
        <f>SUMIFS(GQList,GIList,Table_ExternalData_1[[#This Row],[Item_key]],GDList,Table_ExternalData_1[[#Headers],[3]])</f>
        <v>0</v>
      </c>
      <c r="I577" s="7">
        <f>SUMIFS(GQList,GIList,Table_ExternalData_1[[#This Row],[Item_key]],GDList,Table_ExternalData_1[[#Headers],[4]])</f>
        <v>0</v>
      </c>
      <c r="J577" s="7">
        <f>SUMIFS(GQList,GIList,Table_ExternalData_1[[#This Row],[Item_key]],GDList,Table_ExternalData_1[[#Headers],[5]])</f>
        <v>0</v>
      </c>
      <c r="K577" s="7">
        <f>SUMIFS(GQList,GIList,Table_ExternalData_1[[#This Row],[Item_key]],GDList,Table_ExternalData_1[[#Headers],[6]])</f>
        <v>0</v>
      </c>
      <c r="L577" s="7">
        <f>SUMIFS(GQList,GIList,Table_ExternalData_1[[#This Row],[Item_key]],GDList,Table_ExternalData_1[[#Headers],[7]])</f>
        <v>0</v>
      </c>
      <c r="M577" s="7">
        <f>SUMIFS(GQList,GIList,Table_ExternalData_1[[#This Row],[Item_key]],GDList,Table_ExternalData_1[[#Headers],[8]])</f>
        <v>0</v>
      </c>
      <c r="N577" s="7">
        <f>SUMIFS(GQList,GIList,Table_ExternalData_1[[#This Row],[Item_key]],GDList,Table_ExternalData_1[[#Headers],[9]])</f>
        <v>250</v>
      </c>
      <c r="O577" s="7">
        <f>SUMIFS(GQList,GIList,Table_ExternalData_1[[#This Row],[Item_key]],GDList,Table_ExternalData_1[[#Headers],[10]])</f>
        <v>0</v>
      </c>
      <c r="P577" s="7">
        <f>SUMIFS(GQList,GIList,Table_ExternalData_1[[#This Row],[Item_key]],GDList,Table_ExternalData_1[[#Headers],[11]])</f>
        <v>0</v>
      </c>
      <c r="Q577" s="7">
        <f>SUMIFS(GQList,GIList,Table_ExternalData_1[[#This Row],[Item_key]],GDList,Table_ExternalData_1[[#Headers],[12]])</f>
        <v>0</v>
      </c>
      <c r="R577" s="7">
        <f>SUMIFS(GQList,GIList,Table_ExternalData_1[[#This Row],[Item_key]],GDList,Table_ExternalData_1[[#Headers],[13]])</f>
        <v>0</v>
      </c>
      <c r="S577" s="7">
        <f>SUMIFS(GQList,GIList,Table_ExternalData_1[[#This Row],[Item_key]],GDList,Table_ExternalData_1[[#Headers],[14]])</f>
        <v>0</v>
      </c>
      <c r="T577" s="7">
        <f>SUMIFS(GQList,GIList,Table_ExternalData_1[[#This Row],[Item_key]],GDList,Table_ExternalData_1[[#Headers],[15]])</f>
        <v>0</v>
      </c>
      <c r="U577" s="7">
        <f>SUMIFS(GQList,GIList,Table_ExternalData_1[[#This Row],[Item_key]],GDList,Table_ExternalData_1[[#Headers],[16]])</f>
        <v>0</v>
      </c>
      <c r="V577" s="7">
        <f>SUMIFS(GQList,GIList,Table_ExternalData_1[[#This Row],[Item_key]],GDList,Table_ExternalData_1[[#Headers],[17]])</f>
        <v>0</v>
      </c>
      <c r="W577" s="7">
        <f>SUMIFS(GQList,GIList,Table_ExternalData_1[[#This Row],[Item_key]],GDList,Table_ExternalData_1[[#Headers],[18]])</f>
        <v>0</v>
      </c>
      <c r="X577" s="7">
        <f>SUMIFS(GQList,GIList,Table_ExternalData_1[[#This Row],[Item_key]],GDList,Table_ExternalData_1[[#Headers],[19]])</f>
        <v>0</v>
      </c>
      <c r="Y577" s="7">
        <f>SUMIFS(GQList,GIList,Table_ExternalData_1[[#This Row],[Item_key]],GDList,Table_ExternalData_1[[#Headers],[20]])</f>
        <v>0</v>
      </c>
      <c r="Z577" s="7">
        <f>SUMIFS(GQList,GIList,Table_ExternalData_1[[#This Row],[Item_key]],GDList,Table_ExternalData_1[[#Headers],[21]])</f>
        <v>0</v>
      </c>
      <c r="AA577" s="7">
        <f>SUMIFS(GQList,GIList,Table_ExternalData_1[[#This Row],[Item_key]],GDList,Table_ExternalData_1[[#Headers],[22]])</f>
        <v>0</v>
      </c>
      <c r="AB577" s="7">
        <f>SUMIFS(GQList,GIList,Table_ExternalData_1[[#This Row],[Item_key]],GDList,Table_ExternalData_1[[#Headers],[23]])</f>
        <v>0</v>
      </c>
      <c r="AC577" s="7">
        <f>SUMIFS(GQList,GIList,Table_ExternalData_1[[#This Row],[Item_key]],GDList,Table_ExternalData_1[[#Headers],[24]])</f>
        <v>0</v>
      </c>
      <c r="AD577" s="7">
        <f>SUMIFS(GQList,GIList,Table_ExternalData_1[[#This Row],[Item_key]],GDList,Table_ExternalData_1[[#Headers],[25]])</f>
        <v>0</v>
      </c>
      <c r="AE577" s="7">
        <f>SUMIFS(GQList,GIList,Table_ExternalData_1[[#This Row],[Item_key]],GDList,Table_ExternalData_1[[#Headers],[26]])</f>
        <v>0</v>
      </c>
      <c r="AF577" s="7">
        <f>SUMIFS(GQList,GIList,Table_ExternalData_1[[#This Row],[Item_key]],GDList,Table_ExternalData_1[[#Headers],[27]])</f>
        <v>0</v>
      </c>
      <c r="AG577" s="7">
        <f>SUMIFS(GQList,GIList,Table_ExternalData_1[[#This Row],[Item_key]],GDList,Table_ExternalData_1[[#Headers],[28]])</f>
        <v>0</v>
      </c>
      <c r="AH577" s="7">
        <f>SUMIFS(GQList,GIList,Table_ExternalData_1[[#This Row],[Item_key]],GDList,Table_ExternalData_1[[#Headers],[29]])</f>
        <v>0</v>
      </c>
      <c r="AI577" s="7">
        <f>SUMIFS(GQList,GIList,Table_ExternalData_1[[#This Row],[Item_key]],GDList,Table_ExternalData_1[[#Headers],[30]])</f>
        <v>0</v>
      </c>
      <c r="AJ577" s="7">
        <f>SUMIFS(GQList,GIList,Table_ExternalData_1[[#This Row],[Item_key]],GDList,Table_ExternalData_1[[#Headers],[31]])</f>
        <v>0</v>
      </c>
      <c r="AK577" s="7">
        <f>SUM(Table_ExternalData_1[[#This Row],[1]:[31]])</f>
        <v>250</v>
      </c>
    </row>
    <row r="578" spans="1:37" ht="24" hidden="1">
      <c r="A578" s="3" t="s">
        <v>1452</v>
      </c>
      <c r="B578" s="3" t="s">
        <v>238</v>
      </c>
      <c r="C578" s="3" t="s">
        <v>1513</v>
      </c>
      <c r="D578" s="3" t="s">
        <v>1514</v>
      </c>
      <c r="E578" s="6" t="s">
        <v>1662</v>
      </c>
      <c r="F578" s="7">
        <f>SUMIFS(GQList,GIList,Table_ExternalData_1[[#This Row],[Item_key]],GDList,Table_ExternalData_1[[#Headers],[1]])</f>
        <v>0</v>
      </c>
      <c r="G578" s="7">
        <f>SUMIFS(GQList,GIList,Table_ExternalData_1[[#This Row],[Item_key]],GDList,Table_ExternalData_1[[#Headers],[2]])</f>
        <v>0</v>
      </c>
      <c r="H578" s="7">
        <f>SUMIFS(GQList,GIList,Table_ExternalData_1[[#This Row],[Item_key]],GDList,Table_ExternalData_1[[#Headers],[3]])</f>
        <v>0</v>
      </c>
      <c r="I578" s="7">
        <f>SUMIFS(GQList,GIList,Table_ExternalData_1[[#This Row],[Item_key]],GDList,Table_ExternalData_1[[#Headers],[4]])</f>
        <v>0</v>
      </c>
      <c r="J578" s="7">
        <f>SUMIFS(GQList,GIList,Table_ExternalData_1[[#This Row],[Item_key]],GDList,Table_ExternalData_1[[#Headers],[5]])</f>
        <v>0</v>
      </c>
      <c r="K578" s="7">
        <f>SUMIFS(GQList,GIList,Table_ExternalData_1[[#This Row],[Item_key]],GDList,Table_ExternalData_1[[#Headers],[6]])</f>
        <v>0</v>
      </c>
      <c r="L578" s="7">
        <f>SUMIFS(GQList,GIList,Table_ExternalData_1[[#This Row],[Item_key]],GDList,Table_ExternalData_1[[#Headers],[7]])</f>
        <v>0</v>
      </c>
      <c r="M578" s="7">
        <f>SUMIFS(GQList,GIList,Table_ExternalData_1[[#This Row],[Item_key]],GDList,Table_ExternalData_1[[#Headers],[8]])</f>
        <v>0</v>
      </c>
      <c r="N578" s="7">
        <f>SUMIFS(GQList,GIList,Table_ExternalData_1[[#This Row],[Item_key]],GDList,Table_ExternalData_1[[#Headers],[9]])</f>
        <v>250</v>
      </c>
      <c r="O578" s="7">
        <f>SUMIFS(GQList,GIList,Table_ExternalData_1[[#This Row],[Item_key]],GDList,Table_ExternalData_1[[#Headers],[10]])</f>
        <v>0</v>
      </c>
      <c r="P578" s="7">
        <f>SUMIFS(GQList,GIList,Table_ExternalData_1[[#This Row],[Item_key]],GDList,Table_ExternalData_1[[#Headers],[11]])</f>
        <v>0</v>
      </c>
      <c r="Q578" s="7">
        <f>SUMIFS(GQList,GIList,Table_ExternalData_1[[#This Row],[Item_key]],GDList,Table_ExternalData_1[[#Headers],[12]])</f>
        <v>0</v>
      </c>
      <c r="R578" s="7">
        <f>SUMIFS(GQList,GIList,Table_ExternalData_1[[#This Row],[Item_key]],GDList,Table_ExternalData_1[[#Headers],[13]])</f>
        <v>0</v>
      </c>
      <c r="S578" s="7">
        <f>SUMIFS(GQList,GIList,Table_ExternalData_1[[#This Row],[Item_key]],GDList,Table_ExternalData_1[[#Headers],[14]])</f>
        <v>0</v>
      </c>
      <c r="T578" s="7">
        <f>SUMIFS(GQList,GIList,Table_ExternalData_1[[#This Row],[Item_key]],GDList,Table_ExternalData_1[[#Headers],[15]])</f>
        <v>0</v>
      </c>
      <c r="U578" s="7">
        <f>SUMIFS(GQList,GIList,Table_ExternalData_1[[#This Row],[Item_key]],GDList,Table_ExternalData_1[[#Headers],[16]])</f>
        <v>0</v>
      </c>
      <c r="V578" s="7">
        <f>SUMIFS(GQList,GIList,Table_ExternalData_1[[#This Row],[Item_key]],GDList,Table_ExternalData_1[[#Headers],[17]])</f>
        <v>0</v>
      </c>
      <c r="W578" s="7">
        <f>SUMIFS(GQList,GIList,Table_ExternalData_1[[#This Row],[Item_key]],GDList,Table_ExternalData_1[[#Headers],[18]])</f>
        <v>0</v>
      </c>
      <c r="X578" s="7">
        <f>SUMIFS(GQList,GIList,Table_ExternalData_1[[#This Row],[Item_key]],GDList,Table_ExternalData_1[[#Headers],[19]])</f>
        <v>0</v>
      </c>
      <c r="Y578" s="7">
        <f>SUMIFS(GQList,GIList,Table_ExternalData_1[[#This Row],[Item_key]],GDList,Table_ExternalData_1[[#Headers],[20]])</f>
        <v>0</v>
      </c>
      <c r="Z578" s="7">
        <f>SUMIFS(GQList,GIList,Table_ExternalData_1[[#This Row],[Item_key]],GDList,Table_ExternalData_1[[#Headers],[21]])</f>
        <v>0</v>
      </c>
      <c r="AA578" s="7">
        <f>SUMIFS(GQList,GIList,Table_ExternalData_1[[#This Row],[Item_key]],GDList,Table_ExternalData_1[[#Headers],[22]])</f>
        <v>0</v>
      </c>
      <c r="AB578" s="7">
        <f>SUMIFS(GQList,GIList,Table_ExternalData_1[[#This Row],[Item_key]],GDList,Table_ExternalData_1[[#Headers],[23]])</f>
        <v>0</v>
      </c>
      <c r="AC578" s="7">
        <f>SUMIFS(GQList,GIList,Table_ExternalData_1[[#This Row],[Item_key]],GDList,Table_ExternalData_1[[#Headers],[24]])</f>
        <v>0</v>
      </c>
      <c r="AD578" s="7">
        <f>SUMIFS(GQList,GIList,Table_ExternalData_1[[#This Row],[Item_key]],GDList,Table_ExternalData_1[[#Headers],[25]])</f>
        <v>0</v>
      </c>
      <c r="AE578" s="7">
        <f>SUMIFS(GQList,GIList,Table_ExternalData_1[[#This Row],[Item_key]],GDList,Table_ExternalData_1[[#Headers],[26]])</f>
        <v>0</v>
      </c>
      <c r="AF578" s="7">
        <f>SUMIFS(GQList,GIList,Table_ExternalData_1[[#This Row],[Item_key]],GDList,Table_ExternalData_1[[#Headers],[27]])</f>
        <v>0</v>
      </c>
      <c r="AG578" s="7">
        <f>SUMIFS(GQList,GIList,Table_ExternalData_1[[#This Row],[Item_key]],GDList,Table_ExternalData_1[[#Headers],[28]])</f>
        <v>0</v>
      </c>
      <c r="AH578" s="7">
        <f>SUMIFS(GQList,GIList,Table_ExternalData_1[[#This Row],[Item_key]],GDList,Table_ExternalData_1[[#Headers],[29]])</f>
        <v>0</v>
      </c>
      <c r="AI578" s="7">
        <f>SUMIFS(GQList,GIList,Table_ExternalData_1[[#This Row],[Item_key]],GDList,Table_ExternalData_1[[#Headers],[30]])</f>
        <v>0</v>
      </c>
      <c r="AJ578" s="7">
        <f>SUMIFS(GQList,GIList,Table_ExternalData_1[[#This Row],[Item_key]],GDList,Table_ExternalData_1[[#Headers],[31]])</f>
        <v>0</v>
      </c>
      <c r="AK578" s="7">
        <f>SUM(Table_ExternalData_1[[#This Row],[1]:[31]])</f>
        <v>250</v>
      </c>
    </row>
    <row r="579" spans="1:37" ht="24" hidden="1">
      <c r="A579" s="3" t="s">
        <v>1452</v>
      </c>
      <c r="B579" s="3" t="s">
        <v>239</v>
      </c>
      <c r="C579" s="3" t="s">
        <v>1515</v>
      </c>
      <c r="D579" s="3" t="s">
        <v>1516</v>
      </c>
      <c r="E579" s="6" t="s">
        <v>1662</v>
      </c>
      <c r="F579" s="7">
        <f>SUMIFS(GQList,GIList,Table_ExternalData_1[[#This Row],[Item_key]],GDList,Table_ExternalData_1[[#Headers],[1]])</f>
        <v>0</v>
      </c>
      <c r="G579" s="7">
        <f>SUMIFS(GQList,GIList,Table_ExternalData_1[[#This Row],[Item_key]],GDList,Table_ExternalData_1[[#Headers],[2]])</f>
        <v>0</v>
      </c>
      <c r="H579" s="7">
        <f>SUMIFS(GQList,GIList,Table_ExternalData_1[[#This Row],[Item_key]],GDList,Table_ExternalData_1[[#Headers],[3]])</f>
        <v>0</v>
      </c>
      <c r="I579" s="7">
        <f>SUMIFS(GQList,GIList,Table_ExternalData_1[[#This Row],[Item_key]],GDList,Table_ExternalData_1[[#Headers],[4]])</f>
        <v>0</v>
      </c>
      <c r="J579" s="7">
        <f>SUMIFS(GQList,GIList,Table_ExternalData_1[[#This Row],[Item_key]],GDList,Table_ExternalData_1[[#Headers],[5]])</f>
        <v>0</v>
      </c>
      <c r="K579" s="7">
        <f>SUMIFS(GQList,GIList,Table_ExternalData_1[[#This Row],[Item_key]],GDList,Table_ExternalData_1[[#Headers],[6]])</f>
        <v>0</v>
      </c>
      <c r="L579" s="7">
        <f>SUMIFS(GQList,GIList,Table_ExternalData_1[[#This Row],[Item_key]],GDList,Table_ExternalData_1[[#Headers],[7]])</f>
        <v>0</v>
      </c>
      <c r="M579" s="7">
        <f>SUMIFS(GQList,GIList,Table_ExternalData_1[[#This Row],[Item_key]],GDList,Table_ExternalData_1[[#Headers],[8]])</f>
        <v>0</v>
      </c>
      <c r="N579" s="7">
        <f>SUMIFS(GQList,GIList,Table_ExternalData_1[[#This Row],[Item_key]],GDList,Table_ExternalData_1[[#Headers],[9]])</f>
        <v>250</v>
      </c>
      <c r="O579" s="7">
        <f>SUMIFS(GQList,GIList,Table_ExternalData_1[[#This Row],[Item_key]],GDList,Table_ExternalData_1[[#Headers],[10]])</f>
        <v>0</v>
      </c>
      <c r="P579" s="7">
        <f>SUMIFS(GQList,GIList,Table_ExternalData_1[[#This Row],[Item_key]],GDList,Table_ExternalData_1[[#Headers],[11]])</f>
        <v>0</v>
      </c>
      <c r="Q579" s="7">
        <f>SUMIFS(GQList,GIList,Table_ExternalData_1[[#This Row],[Item_key]],GDList,Table_ExternalData_1[[#Headers],[12]])</f>
        <v>0</v>
      </c>
      <c r="R579" s="7">
        <f>SUMIFS(GQList,GIList,Table_ExternalData_1[[#This Row],[Item_key]],GDList,Table_ExternalData_1[[#Headers],[13]])</f>
        <v>0</v>
      </c>
      <c r="S579" s="7">
        <f>SUMIFS(GQList,GIList,Table_ExternalData_1[[#This Row],[Item_key]],GDList,Table_ExternalData_1[[#Headers],[14]])</f>
        <v>0</v>
      </c>
      <c r="T579" s="7">
        <f>SUMIFS(GQList,GIList,Table_ExternalData_1[[#This Row],[Item_key]],GDList,Table_ExternalData_1[[#Headers],[15]])</f>
        <v>0</v>
      </c>
      <c r="U579" s="7">
        <f>SUMIFS(GQList,GIList,Table_ExternalData_1[[#This Row],[Item_key]],GDList,Table_ExternalData_1[[#Headers],[16]])</f>
        <v>0</v>
      </c>
      <c r="V579" s="7">
        <f>SUMIFS(GQList,GIList,Table_ExternalData_1[[#This Row],[Item_key]],GDList,Table_ExternalData_1[[#Headers],[17]])</f>
        <v>0</v>
      </c>
      <c r="W579" s="7">
        <f>SUMIFS(GQList,GIList,Table_ExternalData_1[[#This Row],[Item_key]],GDList,Table_ExternalData_1[[#Headers],[18]])</f>
        <v>0</v>
      </c>
      <c r="X579" s="7">
        <f>SUMIFS(GQList,GIList,Table_ExternalData_1[[#This Row],[Item_key]],GDList,Table_ExternalData_1[[#Headers],[19]])</f>
        <v>0</v>
      </c>
      <c r="Y579" s="7">
        <f>SUMIFS(GQList,GIList,Table_ExternalData_1[[#This Row],[Item_key]],GDList,Table_ExternalData_1[[#Headers],[20]])</f>
        <v>0</v>
      </c>
      <c r="Z579" s="7">
        <f>SUMIFS(GQList,GIList,Table_ExternalData_1[[#This Row],[Item_key]],GDList,Table_ExternalData_1[[#Headers],[21]])</f>
        <v>0</v>
      </c>
      <c r="AA579" s="7">
        <f>SUMIFS(GQList,GIList,Table_ExternalData_1[[#This Row],[Item_key]],GDList,Table_ExternalData_1[[#Headers],[22]])</f>
        <v>0</v>
      </c>
      <c r="AB579" s="7">
        <f>SUMIFS(GQList,GIList,Table_ExternalData_1[[#This Row],[Item_key]],GDList,Table_ExternalData_1[[#Headers],[23]])</f>
        <v>0</v>
      </c>
      <c r="AC579" s="7">
        <f>SUMIFS(GQList,GIList,Table_ExternalData_1[[#This Row],[Item_key]],GDList,Table_ExternalData_1[[#Headers],[24]])</f>
        <v>0</v>
      </c>
      <c r="AD579" s="7">
        <f>SUMIFS(GQList,GIList,Table_ExternalData_1[[#This Row],[Item_key]],GDList,Table_ExternalData_1[[#Headers],[25]])</f>
        <v>0</v>
      </c>
      <c r="AE579" s="7">
        <f>SUMIFS(GQList,GIList,Table_ExternalData_1[[#This Row],[Item_key]],GDList,Table_ExternalData_1[[#Headers],[26]])</f>
        <v>0</v>
      </c>
      <c r="AF579" s="7">
        <f>SUMIFS(GQList,GIList,Table_ExternalData_1[[#This Row],[Item_key]],GDList,Table_ExternalData_1[[#Headers],[27]])</f>
        <v>0</v>
      </c>
      <c r="AG579" s="7">
        <f>SUMIFS(GQList,GIList,Table_ExternalData_1[[#This Row],[Item_key]],GDList,Table_ExternalData_1[[#Headers],[28]])</f>
        <v>0</v>
      </c>
      <c r="AH579" s="7">
        <f>SUMIFS(GQList,GIList,Table_ExternalData_1[[#This Row],[Item_key]],GDList,Table_ExternalData_1[[#Headers],[29]])</f>
        <v>0</v>
      </c>
      <c r="AI579" s="7">
        <f>SUMIFS(GQList,GIList,Table_ExternalData_1[[#This Row],[Item_key]],GDList,Table_ExternalData_1[[#Headers],[30]])</f>
        <v>0</v>
      </c>
      <c r="AJ579" s="7">
        <f>SUMIFS(GQList,GIList,Table_ExternalData_1[[#This Row],[Item_key]],GDList,Table_ExternalData_1[[#Headers],[31]])</f>
        <v>0</v>
      </c>
      <c r="AK579" s="7">
        <f>SUM(Table_ExternalData_1[[#This Row],[1]:[31]])</f>
        <v>250</v>
      </c>
    </row>
    <row r="580" spans="1:37" ht="24" hidden="1">
      <c r="A580" s="3" t="s">
        <v>1452</v>
      </c>
      <c r="B580" s="3" t="s">
        <v>240</v>
      </c>
      <c r="C580" s="3" t="s">
        <v>1517</v>
      </c>
      <c r="D580" s="3" t="s">
        <v>1514</v>
      </c>
      <c r="E580" s="6" t="s">
        <v>1662</v>
      </c>
      <c r="F580" s="7">
        <f>SUMIFS(GQList,GIList,Table_ExternalData_1[[#This Row],[Item_key]],GDList,Table_ExternalData_1[[#Headers],[1]])</f>
        <v>0</v>
      </c>
      <c r="G580" s="7">
        <f>SUMIFS(GQList,GIList,Table_ExternalData_1[[#This Row],[Item_key]],GDList,Table_ExternalData_1[[#Headers],[2]])</f>
        <v>0</v>
      </c>
      <c r="H580" s="7">
        <f>SUMIFS(GQList,GIList,Table_ExternalData_1[[#This Row],[Item_key]],GDList,Table_ExternalData_1[[#Headers],[3]])</f>
        <v>0</v>
      </c>
      <c r="I580" s="7">
        <f>SUMIFS(GQList,GIList,Table_ExternalData_1[[#This Row],[Item_key]],GDList,Table_ExternalData_1[[#Headers],[4]])</f>
        <v>0</v>
      </c>
      <c r="J580" s="7">
        <f>SUMIFS(GQList,GIList,Table_ExternalData_1[[#This Row],[Item_key]],GDList,Table_ExternalData_1[[#Headers],[5]])</f>
        <v>0</v>
      </c>
      <c r="K580" s="7">
        <f>SUMIFS(GQList,GIList,Table_ExternalData_1[[#This Row],[Item_key]],GDList,Table_ExternalData_1[[#Headers],[6]])</f>
        <v>0</v>
      </c>
      <c r="L580" s="7">
        <f>SUMIFS(GQList,GIList,Table_ExternalData_1[[#This Row],[Item_key]],GDList,Table_ExternalData_1[[#Headers],[7]])</f>
        <v>0</v>
      </c>
      <c r="M580" s="7">
        <f>SUMIFS(GQList,GIList,Table_ExternalData_1[[#This Row],[Item_key]],GDList,Table_ExternalData_1[[#Headers],[8]])</f>
        <v>0</v>
      </c>
      <c r="N580" s="7">
        <f>SUMIFS(GQList,GIList,Table_ExternalData_1[[#This Row],[Item_key]],GDList,Table_ExternalData_1[[#Headers],[9]])</f>
        <v>250</v>
      </c>
      <c r="O580" s="7">
        <f>SUMIFS(GQList,GIList,Table_ExternalData_1[[#This Row],[Item_key]],GDList,Table_ExternalData_1[[#Headers],[10]])</f>
        <v>0</v>
      </c>
      <c r="P580" s="7">
        <f>SUMIFS(GQList,GIList,Table_ExternalData_1[[#This Row],[Item_key]],GDList,Table_ExternalData_1[[#Headers],[11]])</f>
        <v>0</v>
      </c>
      <c r="Q580" s="7">
        <f>SUMIFS(GQList,GIList,Table_ExternalData_1[[#This Row],[Item_key]],GDList,Table_ExternalData_1[[#Headers],[12]])</f>
        <v>0</v>
      </c>
      <c r="R580" s="7">
        <f>SUMIFS(GQList,GIList,Table_ExternalData_1[[#This Row],[Item_key]],GDList,Table_ExternalData_1[[#Headers],[13]])</f>
        <v>0</v>
      </c>
      <c r="S580" s="7">
        <f>SUMIFS(GQList,GIList,Table_ExternalData_1[[#This Row],[Item_key]],GDList,Table_ExternalData_1[[#Headers],[14]])</f>
        <v>0</v>
      </c>
      <c r="T580" s="7">
        <f>SUMIFS(GQList,GIList,Table_ExternalData_1[[#This Row],[Item_key]],GDList,Table_ExternalData_1[[#Headers],[15]])</f>
        <v>0</v>
      </c>
      <c r="U580" s="7">
        <f>SUMIFS(GQList,GIList,Table_ExternalData_1[[#This Row],[Item_key]],GDList,Table_ExternalData_1[[#Headers],[16]])</f>
        <v>0</v>
      </c>
      <c r="V580" s="7">
        <f>SUMIFS(GQList,GIList,Table_ExternalData_1[[#This Row],[Item_key]],GDList,Table_ExternalData_1[[#Headers],[17]])</f>
        <v>0</v>
      </c>
      <c r="W580" s="7">
        <f>SUMIFS(GQList,GIList,Table_ExternalData_1[[#This Row],[Item_key]],GDList,Table_ExternalData_1[[#Headers],[18]])</f>
        <v>0</v>
      </c>
      <c r="X580" s="7">
        <f>SUMIFS(GQList,GIList,Table_ExternalData_1[[#This Row],[Item_key]],GDList,Table_ExternalData_1[[#Headers],[19]])</f>
        <v>0</v>
      </c>
      <c r="Y580" s="7">
        <f>SUMIFS(GQList,GIList,Table_ExternalData_1[[#This Row],[Item_key]],GDList,Table_ExternalData_1[[#Headers],[20]])</f>
        <v>0</v>
      </c>
      <c r="Z580" s="7">
        <f>SUMIFS(GQList,GIList,Table_ExternalData_1[[#This Row],[Item_key]],GDList,Table_ExternalData_1[[#Headers],[21]])</f>
        <v>0</v>
      </c>
      <c r="AA580" s="7">
        <f>SUMIFS(GQList,GIList,Table_ExternalData_1[[#This Row],[Item_key]],GDList,Table_ExternalData_1[[#Headers],[22]])</f>
        <v>0</v>
      </c>
      <c r="AB580" s="7">
        <f>SUMIFS(GQList,GIList,Table_ExternalData_1[[#This Row],[Item_key]],GDList,Table_ExternalData_1[[#Headers],[23]])</f>
        <v>0</v>
      </c>
      <c r="AC580" s="7">
        <f>SUMIFS(GQList,GIList,Table_ExternalData_1[[#This Row],[Item_key]],GDList,Table_ExternalData_1[[#Headers],[24]])</f>
        <v>0</v>
      </c>
      <c r="AD580" s="7">
        <f>SUMIFS(GQList,GIList,Table_ExternalData_1[[#This Row],[Item_key]],GDList,Table_ExternalData_1[[#Headers],[25]])</f>
        <v>0</v>
      </c>
      <c r="AE580" s="7">
        <f>SUMIFS(GQList,GIList,Table_ExternalData_1[[#This Row],[Item_key]],GDList,Table_ExternalData_1[[#Headers],[26]])</f>
        <v>0</v>
      </c>
      <c r="AF580" s="7">
        <f>SUMIFS(GQList,GIList,Table_ExternalData_1[[#This Row],[Item_key]],GDList,Table_ExternalData_1[[#Headers],[27]])</f>
        <v>0</v>
      </c>
      <c r="AG580" s="7">
        <f>SUMIFS(GQList,GIList,Table_ExternalData_1[[#This Row],[Item_key]],GDList,Table_ExternalData_1[[#Headers],[28]])</f>
        <v>0</v>
      </c>
      <c r="AH580" s="7">
        <f>SUMIFS(GQList,GIList,Table_ExternalData_1[[#This Row],[Item_key]],GDList,Table_ExternalData_1[[#Headers],[29]])</f>
        <v>0</v>
      </c>
      <c r="AI580" s="7">
        <f>SUMIFS(GQList,GIList,Table_ExternalData_1[[#This Row],[Item_key]],GDList,Table_ExternalData_1[[#Headers],[30]])</f>
        <v>0</v>
      </c>
      <c r="AJ580" s="7">
        <f>SUMIFS(GQList,GIList,Table_ExternalData_1[[#This Row],[Item_key]],GDList,Table_ExternalData_1[[#Headers],[31]])</f>
        <v>0</v>
      </c>
      <c r="AK580" s="7">
        <f>SUM(Table_ExternalData_1[[#This Row],[1]:[31]])</f>
        <v>250</v>
      </c>
    </row>
    <row r="581" spans="1:37" ht="24" hidden="1">
      <c r="A581" s="3" t="s">
        <v>1452</v>
      </c>
      <c r="B581" s="3" t="s">
        <v>241</v>
      </c>
      <c r="C581" s="3" t="s">
        <v>1518</v>
      </c>
      <c r="D581" s="3" t="s">
        <v>1516</v>
      </c>
      <c r="E581" s="6" t="s">
        <v>1662</v>
      </c>
      <c r="F581" s="7">
        <f>SUMIFS(GQList,GIList,Table_ExternalData_1[[#This Row],[Item_key]],GDList,Table_ExternalData_1[[#Headers],[1]])</f>
        <v>0</v>
      </c>
      <c r="G581" s="7">
        <f>SUMIFS(GQList,GIList,Table_ExternalData_1[[#This Row],[Item_key]],GDList,Table_ExternalData_1[[#Headers],[2]])</f>
        <v>0</v>
      </c>
      <c r="H581" s="7">
        <f>SUMIFS(GQList,GIList,Table_ExternalData_1[[#This Row],[Item_key]],GDList,Table_ExternalData_1[[#Headers],[3]])</f>
        <v>0</v>
      </c>
      <c r="I581" s="7">
        <f>SUMIFS(GQList,GIList,Table_ExternalData_1[[#This Row],[Item_key]],GDList,Table_ExternalData_1[[#Headers],[4]])</f>
        <v>0</v>
      </c>
      <c r="J581" s="7">
        <f>SUMIFS(GQList,GIList,Table_ExternalData_1[[#This Row],[Item_key]],GDList,Table_ExternalData_1[[#Headers],[5]])</f>
        <v>0</v>
      </c>
      <c r="K581" s="7">
        <f>SUMIFS(GQList,GIList,Table_ExternalData_1[[#This Row],[Item_key]],GDList,Table_ExternalData_1[[#Headers],[6]])</f>
        <v>0</v>
      </c>
      <c r="L581" s="7">
        <f>SUMIFS(GQList,GIList,Table_ExternalData_1[[#This Row],[Item_key]],GDList,Table_ExternalData_1[[#Headers],[7]])</f>
        <v>0</v>
      </c>
      <c r="M581" s="7">
        <f>SUMIFS(GQList,GIList,Table_ExternalData_1[[#This Row],[Item_key]],GDList,Table_ExternalData_1[[#Headers],[8]])</f>
        <v>0</v>
      </c>
      <c r="N581" s="7">
        <f>SUMIFS(GQList,GIList,Table_ExternalData_1[[#This Row],[Item_key]],GDList,Table_ExternalData_1[[#Headers],[9]])</f>
        <v>250</v>
      </c>
      <c r="O581" s="7">
        <f>SUMIFS(GQList,GIList,Table_ExternalData_1[[#This Row],[Item_key]],GDList,Table_ExternalData_1[[#Headers],[10]])</f>
        <v>0</v>
      </c>
      <c r="P581" s="7">
        <f>SUMIFS(GQList,GIList,Table_ExternalData_1[[#This Row],[Item_key]],GDList,Table_ExternalData_1[[#Headers],[11]])</f>
        <v>0</v>
      </c>
      <c r="Q581" s="7">
        <f>SUMIFS(GQList,GIList,Table_ExternalData_1[[#This Row],[Item_key]],GDList,Table_ExternalData_1[[#Headers],[12]])</f>
        <v>0</v>
      </c>
      <c r="R581" s="7">
        <f>SUMIFS(GQList,GIList,Table_ExternalData_1[[#This Row],[Item_key]],GDList,Table_ExternalData_1[[#Headers],[13]])</f>
        <v>0</v>
      </c>
      <c r="S581" s="7">
        <f>SUMIFS(GQList,GIList,Table_ExternalData_1[[#This Row],[Item_key]],GDList,Table_ExternalData_1[[#Headers],[14]])</f>
        <v>0</v>
      </c>
      <c r="T581" s="7">
        <f>SUMIFS(GQList,GIList,Table_ExternalData_1[[#This Row],[Item_key]],GDList,Table_ExternalData_1[[#Headers],[15]])</f>
        <v>0</v>
      </c>
      <c r="U581" s="7">
        <f>SUMIFS(GQList,GIList,Table_ExternalData_1[[#This Row],[Item_key]],GDList,Table_ExternalData_1[[#Headers],[16]])</f>
        <v>0</v>
      </c>
      <c r="V581" s="7">
        <f>SUMIFS(GQList,GIList,Table_ExternalData_1[[#This Row],[Item_key]],GDList,Table_ExternalData_1[[#Headers],[17]])</f>
        <v>0</v>
      </c>
      <c r="W581" s="7">
        <f>SUMIFS(GQList,GIList,Table_ExternalData_1[[#This Row],[Item_key]],GDList,Table_ExternalData_1[[#Headers],[18]])</f>
        <v>0</v>
      </c>
      <c r="X581" s="7">
        <f>SUMIFS(GQList,GIList,Table_ExternalData_1[[#This Row],[Item_key]],GDList,Table_ExternalData_1[[#Headers],[19]])</f>
        <v>0</v>
      </c>
      <c r="Y581" s="7">
        <f>SUMIFS(GQList,GIList,Table_ExternalData_1[[#This Row],[Item_key]],GDList,Table_ExternalData_1[[#Headers],[20]])</f>
        <v>0</v>
      </c>
      <c r="Z581" s="7">
        <f>SUMIFS(GQList,GIList,Table_ExternalData_1[[#This Row],[Item_key]],GDList,Table_ExternalData_1[[#Headers],[21]])</f>
        <v>0</v>
      </c>
      <c r="AA581" s="7">
        <f>SUMIFS(GQList,GIList,Table_ExternalData_1[[#This Row],[Item_key]],GDList,Table_ExternalData_1[[#Headers],[22]])</f>
        <v>0</v>
      </c>
      <c r="AB581" s="7">
        <f>SUMIFS(GQList,GIList,Table_ExternalData_1[[#This Row],[Item_key]],GDList,Table_ExternalData_1[[#Headers],[23]])</f>
        <v>0</v>
      </c>
      <c r="AC581" s="7">
        <f>SUMIFS(GQList,GIList,Table_ExternalData_1[[#This Row],[Item_key]],GDList,Table_ExternalData_1[[#Headers],[24]])</f>
        <v>0</v>
      </c>
      <c r="AD581" s="7">
        <f>SUMIFS(GQList,GIList,Table_ExternalData_1[[#This Row],[Item_key]],GDList,Table_ExternalData_1[[#Headers],[25]])</f>
        <v>0</v>
      </c>
      <c r="AE581" s="7">
        <f>SUMIFS(GQList,GIList,Table_ExternalData_1[[#This Row],[Item_key]],GDList,Table_ExternalData_1[[#Headers],[26]])</f>
        <v>0</v>
      </c>
      <c r="AF581" s="7">
        <f>SUMIFS(GQList,GIList,Table_ExternalData_1[[#This Row],[Item_key]],GDList,Table_ExternalData_1[[#Headers],[27]])</f>
        <v>0</v>
      </c>
      <c r="AG581" s="7">
        <f>SUMIFS(GQList,GIList,Table_ExternalData_1[[#This Row],[Item_key]],GDList,Table_ExternalData_1[[#Headers],[28]])</f>
        <v>0</v>
      </c>
      <c r="AH581" s="7">
        <f>SUMIFS(GQList,GIList,Table_ExternalData_1[[#This Row],[Item_key]],GDList,Table_ExternalData_1[[#Headers],[29]])</f>
        <v>0</v>
      </c>
      <c r="AI581" s="7">
        <f>SUMIFS(GQList,GIList,Table_ExternalData_1[[#This Row],[Item_key]],GDList,Table_ExternalData_1[[#Headers],[30]])</f>
        <v>0</v>
      </c>
      <c r="AJ581" s="7">
        <f>SUMIFS(GQList,GIList,Table_ExternalData_1[[#This Row],[Item_key]],GDList,Table_ExternalData_1[[#Headers],[31]])</f>
        <v>0</v>
      </c>
      <c r="AK581" s="7">
        <f>SUM(Table_ExternalData_1[[#This Row],[1]:[31]])</f>
        <v>250</v>
      </c>
    </row>
    <row r="582" spans="1:37" ht="24" hidden="1">
      <c r="A582" s="3" t="s">
        <v>1452</v>
      </c>
      <c r="B582" s="3" t="s">
        <v>242</v>
      </c>
      <c r="C582" s="3" t="s">
        <v>1519</v>
      </c>
      <c r="D582" s="3" t="s">
        <v>1520</v>
      </c>
      <c r="E582" s="6" t="s">
        <v>1662</v>
      </c>
      <c r="F582" s="7">
        <f>SUMIFS(GQList,GIList,Table_ExternalData_1[[#This Row],[Item_key]],GDList,Table_ExternalData_1[[#Headers],[1]])</f>
        <v>0</v>
      </c>
      <c r="G582" s="7">
        <f>SUMIFS(GQList,GIList,Table_ExternalData_1[[#This Row],[Item_key]],GDList,Table_ExternalData_1[[#Headers],[2]])</f>
        <v>0</v>
      </c>
      <c r="H582" s="7">
        <f>SUMIFS(GQList,GIList,Table_ExternalData_1[[#This Row],[Item_key]],GDList,Table_ExternalData_1[[#Headers],[3]])</f>
        <v>0</v>
      </c>
      <c r="I582" s="7">
        <f>SUMIFS(GQList,GIList,Table_ExternalData_1[[#This Row],[Item_key]],GDList,Table_ExternalData_1[[#Headers],[4]])</f>
        <v>0</v>
      </c>
      <c r="J582" s="7">
        <f>SUMIFS(GQList,GIList,Table_ExternalData_1[[#This Row],[Item_key]],GDList,Table_ExternalData_1[[#Headers],[5]])</f>
        <v>0</v>
      </c>
      <c r="K582" s="7">
        <f>SUMIFS(GQList,GIList,Table_ExternalData_1[[#This Row],[Item_key]],GDList,Table_ExternalData_1[[#Headers],[6]])</f>
        <v>0</v>
      </c>
      <c r="L582" s="7">
        <f>SUMIFS(GQList,GIList,Table_ExternalData_1[[#This Row],[Item_key]],GDList,Table_ExternalData_1[[#Headers],[7]])</f>
        <v>0</v>
      </c>
      <c r="M582" s="7">
        <f>SUMIFS(GQList,GIList,Table_ExternalData_1[[#This Row],[Item_key]],GDList,Table_ExternalData_1[[#Headers],[8]])</f>
        <v>0</v>
      </c>
      <c r="N582" s="7">
        <f>SUMIFS(GQList,GIList,Table_ExternalData_1[[#This Row],[Item_key]],GDList,Table_ExternalData_1[[#Headers],[9]])</f>
        <v>250</v>
      </c>
      <c r="O582" s="7">
        <f>SUMIFS(GQList,GIList,Table_ExternalData_1[[#This Row],[Item_key]],GDList,Table_ExternalData_1[[#Headers],[10]])</f>
        <v>0</v>
      </c>
      <c r="P582" s="7">
        <f>SUMIFS(GQList,GIList,Table_ExternalData_1[[#This Row],[Item_key]],GDList,Table_ExternalData_1[[#Headers],[11]])</f>
        <v>0</v>
      </c>
      <c r="Q582" s="7">
        <f>SUMIFS(GQList,GIList,Table_ExternalData_1[[#This Row],[Item_key]],GDList,Table_ExternalData_1[[#Headers],[12]])</f>
        <v>0</v>
      </c>
      <c r="R582" s="7">
        <f>SUMIFS(GQList,GIList,Table_ExternalData_1[[#This Row],[Item_key]],GDList,Table_ExternalData_1[[#Headers],[13]])</f>
        <v>0</v>
      </c>
      <c r="S582" s="7">
        <f>SUMIFS(GQList,GIList,Table_ExternalData_1[[#This Row],[Item_key]],GDList,Table_ExternalData_1[[#Headers],[14]])</f>
        <v>0</v>
      </c>
      <c r="T582" s="7">
        <f>SUMIFS(GQList,GIList,Table_ExternalData_1[[#This Row],[Item_key]],GDList,Table_ExternalData_1[[#Headers],[15]])</f>
        <v>0</v>
      </c>
      <c r="U582" s="7">
        <f>SUMIFS(GQList,GIList,Table_ExternalData_1[[#This Row],[Item_key]],GDList,Table_ExternalData_1[[#Headers],[16]])</f>
        <v>0</v>
      </c>
      <c r="V582" s="7">
        <f>SUMIFS(GQList,GIList,Table_ExternalData_1[[#This Row],[Item_key]],GDList,Table_ExternalData_1[[#Headers],[17]])</f>
        <v>0</v>
      </c>
      <c r="W582" s="7">
        <f>SUMIFS(GQList,GIList,Table_ExternalData_1[[#This Row],[Item_key]],GDList,Table_ExternalData_1[[#Headers],[18]])</f>
        <v>0</v>
      </c>
      <c r="X582" s="7">
        <f>SUMIFS(GQList,GIList,Table_ExternalData_1[[#This Row],[Item_key]],GDList,Table_ExternalData_1[[#Headers],[19]])</f>
        <v>0</v>
      </c>
      <c r="Y582" s="7">
        <f>SUMIFS(GQList,GIList,Table_ExternalData_1[[#This Row],[Item_key]],GDList,Table_ExternalData_1[[#Headers],[20]])</f>
        <v>0</v>
      </c>
      <c r="Z582" s="7">
        <f>SUMIFS(GQList,GIList,Table_ExternalData_1[[#This Row],[Item_key]],GDList,Table_ExternalData_1[[#Headers],[21]])</f>
        <v>0</v>
      </c>
      <c r="AA582" s="7">
        <f>SUMIFS(GQList,GIList,Table_ExternalData_1[[#This Row],[Item_key]],GDList,Table_ExternalData_1[[#Headers],[22]])</f>
        <v>0</v>
      </c>
      <c r="AB582" s="7">
        <f>SUMIFS(GQList,GIList,Table_ExternalData_1[[#This Row],[Item_key]],GDList,Table_ExternalData_1[[#Headers],[23]])</f>
        <v>0</v>
      </c>
      <c r="AC582" s="7">
        <f>SUMIFS(GQList,GIList,Table_ExternalData_1[[#This Row],[Item_key]],GDList,Table_ExternalData_1[[#Headers],[24]])</f>
        <v>0</v>
      </c>
      <c r="AD582" s="7">
        <f>SUMIFS(GQList,GIList,Table_ExternalData_1[[#This Row],[Item_key]],GDList,Table_ExternalData_1[[#Headers],[25]])</f>
        <v>0</v>
      </c>
      <c r="AE582" s="7">
        <f>SUMIFS(GQList,GIList,Table_ExternalData_1[[#This Row],[Item_key]],GDList,Table_ExternalData_1[[#Headers],[26]])</f>
        <v>0</v>
      </c>
      <c r="AF582" s="7">
        <f>SUMIFS(GQList,GIList,Table_ExternalData_1[[#This Row],[Item_key]],GDList,Table_ExternalData_1[[#Headers],[27]])</f>
        <v>0</v>
      </c>
      <c r="AG582" s="7">
        <f>SUMIFS(GQList,GIList,Table_ExternalData_1[[#This Row],[Item_key]],GDList,Table_ExternalData_1[[#Headers],[28]])</f>
        <v>0</v>
      </c>
      <c r="AH582" s="7">
        <f>SUMIFS(GQList,GIList,Table_ExternalData_1[[#This Row],[Item_key]],GDList,Table_ExternalData_1[[#Headers],[29]])</f>
        <v>0</v>
      </c>
      <c r="AI582" s="7">
        <f>SUMIFS(GQList,GIList,Table_ExternalData_1[[#This Row],[Item_key]],GDList,Table_ExternalData_1[[#Headers],[30]])</f>
        <v>0</v>
      </c>
      <c r="AJ582" s="7">
        <f>SUMIFS(GQList,GIList,Table_ExternalData_1[[#This Row],[Item_key]],GDList,Table_ExternalData_1[[#Headers],[31]])</f>
        <v>0</v>
      </c>
      <c r="AK582" s="7">
        <f>SUM(Table_ExternalData_1[[#This Row],[1]:[31]])</f>
        <v>250</v>
      </c>
    </row>
    <row r="583" spans="1:37" ht="24" hidden="1">
      <c r="A583" s="3" t="s">
        <v>1452</v>
      </c>
      <c r="B583" s="3" t="s">
        <v>243</v>
      </c>
      <c r="C583" s="3" t="s">
        <v>1521</v>
      </c>
      <c r="D583" s="3" t="s">
        <v>1522</v>
      </c>
      <c r="E583" s="6" t="s">
        <v>1662</v>
      </c>
      <c r="F583" s="7">
        <f>SUMIFS(GQList,GIList,Table_ExternalData_1[[#This Row],[Item_key]],GDList,Table_ExternalData_1[[#Headers],[1]])</f>
        <v>0</v>
      </c>
      <c r="G583" s="7">
        <f>SUMIFS(GQList,GIList,Table_ExternalData_1[[#This Row],[Item_key]],GDList,Table_ExternalData_1[[#Headers],[2]])</f>
        <v>0</v>
      </c>
      <c r="H583" s="7">
        <f>SUMIFS(GQList,GIList,Table_ExternalData_1[[#This Row],[Item_key]],GDList,Table_ExternalData_1[[#Headers],[3]])</f>
        <v>0</v>
      </c>
      <c r="I583" s="7">
        <f>SUMIFS(GQList,GIList,Table_ExternalData_1[[#This Row],[Item_key]],GDList,Table_ExternalData_1[[#Headers],[4]])</f>
        <v>0</v>
      </c>
      <c r="J583" s="7">
        <f>SUMIFS(GQList,GIList,Table_ExternalData_1[[#This Row],[Item_key]],GDList,Table_ExternalData_1[[#Headers],[5]])</f>
        <v>0</v>
      </c>
      <c r="K583" s="7">
        <f>SUMIFS(GQList,GIList,Table_ExternalData_1[[#This Row],[Item_key]],GDList,Table_ExternalData_1[[#Headers],[6]])</f>
        <v>0</v>
      </c>
      <c r="L583" s="7">
        <f>SUMIFS(GQList,GIList,Table_ExternalData_1[[#This Row],[Item_key]],GDList,Table_ExternalData_1[[#Headers],[7]])</f>
        <v>0</v>
      </c>
      <c r="M583" s="7">
        <f>SUMIFS(GQList,GIList,Table_ExternalData_1[[#This Row],[Item_key]],GDList,Table_ExternalData_1[[#Headers],[8]])</f>
        <v>0</v>
      </c>
      <c r="N583" s="7">
        <f>SUMIFS(GQList,GIList,Table_ExternalData_1[[#This Row],[Item_key]],GDList,Table_ExternalData_1[[#Headers],[9]])</f>
        <v>250</v>
      </c>
      <c r="O583" s="7">
        <f>SUMIFS(GQList,GIList,Table_ExternalData_1[[#This Row],[Item_key]],GDList,Table_ExternalData_1[[#Headers],[10]])</f>
        <v>0</v>
      </c>
      <c r="P583" s="7">
        <f>SUMIFS(GQList,GIList,Table_ExternalData_1[[#This Row],[Item_key]],GDList,Table_ExternalData_1[[#Headers],[11]])</f>
        <v>0</v>
      </c>
      <c r="Q583" s="7">
        <f>SUMIFS(GQList,GIList,Table_ExternalData_1[[#This Row],[Item_key]],GDList,Table_ExternalData_1[[#Headers],[12]])</f>
        <v>0</v>
      </c>
      <c r="R583" s="7">
        <f>SUMIFS(GQList,GIList,Table_ExternalData_1[[#This Row],[Item_key]],GDList,Table_ExternalData_1[[#Headers],[13]])</f>
        <v>0</v>
      </c>
      <c r="S583" s="7">
        <f>SUMIFS(GQList,GIList,Table_ExternalData_1[[#This Row],[Item_key]],GDList,Table_ExternalData_1[[#Headers],[14]])</f>
        <v>0</v>
      </c>
      <c r="T583" s="7">
        <f>SUMIFS(GQList,GIList,Table_ExternalData_1[[#This Row],[Item_key]],GDList,Table_ExternalData_1[[#Headers],[15]])</f>
        <v>0</v>
      </c>
      <c r="U583" s="7">
        <f>SUMIFS(GQList,GIList,Table_ExternalData_1[[#This Row],[Item_key]],GDList,Table_ExternalData_1[[#Headers],[16]])</f>
        <v>0</v>
      </c>
      <c r="V583" s="7">
        <f>SUMIFS(GQList,GIList,Table_ExternalData_1[[#This Row],[Item_key]],GDList,Table_ExternalData_1[[#Headers],[17]])</f>
        <v>0</v>
      </c>
      <c r="W583" s="7">
        <f>SUMIFS(GQList,GIList,Table_ExternalData_1[[#This Row],[Item_key]],GDList,Table_ExternalData_1[[#Headers],[18]])</f>
        <v>0</v>
      </c>
      <c r="X583" s="7">
        <f>SUMIFS(GQList,GIList,Table_ExternalData_1[[#This Row],[Item_key]],GDList,Table_ExternalData_1[[#Headers],[19]])</f>
        <v>0</v>
      </c>
      <c r="Y583" s="7">
        <f>SUMIFS(GQList,GIList,Table_ExternalData_1[[#This Row],[Item_key]],GDList,Table_ExternalData_1[[#Headers],[20]])</f>
        <v>0</v>
      </c>
      <c r="Z583" s="7">
        <f>SUMIFS(GQList,GIList,Table_ExternalData_1[[#This Row],[Item_key]],GDList,Table_ExternalData_1[[#Headers],[21]])</f>
        <v>0</v>
      </c>
      <c r="AA583" s="7">
        <f>SUMIFS(GQList,GIList,Table_ExternalData_1[[#This Row],[Item_key]],GDList,Table_ExternalData_1[[#Headers],[22]])</f>
        <v>0</v>
      </c>
      <c r="AB583" s="7">
        <f>SUMIFS(GQList,GIList,Table_ExternalData_1[[#This Row],[Item_key]],GDList,Table_ExternalData_1[[#Headers],[23]])</f>
        <v>0</v>
      </c>
      <c r="AC583" s="7">
        <f>SUMIFS(GQList,GIList,Table_ExternalData_1[[#This Row],[Item_key]],GDList,Table_ExternalData_1[[#Headers],[24]])</f>
        <v>0</v>
      </c>
      <c r="AD583" s="7">
        <f>SUMIFS(GQList,GIList,Table_ExternalData_1[[#This Row],[Item_key]],GDList,Table_ExternalData_1[[#Headers],[25]])</f>
        <v>0</v>
      </c>
      <c r="AE583" s="7">
        <f>SUMIFS(GQList,GIList,Table_ExternalData_1[[#This Row],[Item_key]],GDList,Table_ExternalData_1[[#Headers],[26]])</f>
        <v>0</v>
      </c>
      <c r="AF583" s="7">
        <f>SUMIFS(GQList,GIList,Table_ExternalData_1[[#This Row],[Item_key]],GDList,Table_ExternalData_1[[#Headers],[27]])</f>
        <v>0</v>
      </c>
      <c r="AG583" s="7">
        <f>SUMIFS(GQList,GIList,Table_ExternalData_1[[#This Row],[Item_key]],GDList,Table_ExternalData_1[[#Headers],[28]])</f>
        <v>0</v>
      </c>
      <c r="AH583" s="7">
        <f>SUMIFS(GQList,GIList,Table_ExternalData_1[[#This Row],[Item_key]],GDList,Table_ExternalData_1[[#Headers],[29]])</f>
        <v>0</v>
      </c>
      <c r="AI583" s="7">
        <f>SUMIFS(GQList,GIList,Table_ExternalData_1[[#This Row],[Item_key]],GDList,Table_ExternalData_1[[#Headers],[30]])</f>
        <v>0</v>
      </c>
      <c r="AJ583" s="7">
        <f>SUMIFS(GQList,GIList,Table_ExternalData_1[[#This Row],[Item_key]],GDList,Table_ExternalData_1[[#Headers],[31]])</f>
        <v>0</v>
      </c>
      <c r="AK583" s="7">
        <f>SUM(Table_ExternalData_1[[#This Row],[1]:[31]])</f>
        <v>250</v>
      </c>
    </row>
    <row r="584" spans="1:37" ht="24" hidden="1">
      <c r="A584" s="3" t="s">
        <v>1452</v>
      </c>
      <c r="B584" s="3" t="s">
        <v>244</v>
      </c>
      <c r="C584" s="3" t="s">
        <v>1523</v>
      </c>
      <c r="D584" s="3" t="s">
        <v>1524</v>
      </c>
      <c r="E584" s="6" t="s">
        <v>1662</v>
      </c>
      <c r="F584" s="7">
        <f>SUMIFS(GQList,GIList,Table_ExternalData_1[[#This Row],[Item_key]],GDList,Table_ExternalData_1[[#Headers],[1]])</f>
        <v>0</v>
      </c>
      <c r="G584" s="7">
        <f>SUMIFS(GQList,GIList,Table_ExternalData_1[[#This Row],[Item_key]],GDList,Table_ExternalData_1[[#Headers],[2]])</f>
        <v>0</v>
      </c>
      <c r="H584" s="7">
        <f>SUMIFS(GQList,GIList,Table_ExternalData_1[[#This Row],[Item_key]],GDList,Table_ExternalData_1[[#Headers],[3]])</f>
        <v>0</v>
      </c>
      <c r="I584" s="7">
        <f>SUMIFS(GQList,GIList,Table_ExternalData_1[[#This Row],[Item_key]],GDList,Table_ExternalData_1[[#Headers],[4]])</f>
        <v>0</v>
      </c>
      <c r="J584" s="7">
        <f>SUMIFS(GQList,GIList,Table_ExternalData_1[[#This Row],[Item_key]],GDList,Table_ExternalData_1[[#Headers],[5]])</f>
        <v>0</v>
      </c>
      <c r="K584" s="7">
        <f>SUMIFS(GQList,GIList,Table_ExternalData_1[[#This Row],[Item_key]],GDList,Table_ExternalData_1[[#Headers],[6]])</f>
        <v>0</v>
      </c>
      <c r="L584" s="7">
        <f>SUMIFS(GQList,GIList,Table_ExternalData_1[[#This Row],[Item_key]],GDList,Table_ExternalData_1[[#Headers],[7]])</f>
        <v>0</v>
      </c>
      <c r="M584" s="7">
        <f>SUMIFS(GQList,GIList,Table_ExternalData_1[[#This Row],[Item_key]],GDList,Table_ExternalData_1[[#Headers],[8]])</f>
        <v>0</v>
      </c>
      <c r="N584" s="7">
        <f>SUMIFS(GQList,GIList,Table_ExternalData_1[[#This Row],[Item_key]],GDList,Table_ExternalData_1[[#Headers],[9]])</f>
        <v>1000</v>
      </c>
      <c r="O584" s="7">
        <f>SUMIFS(GQList,GIList,Table_ExternalData_1[[#This Row],[Item_key]],GDList,Table_ExternalData_1[[#Headers],[10]])</f>
        <v>0</v>
      </c>
      <c r="P584" s="7">
        <f>SUMIFS(GQList,GIList,Table_ExternalData_1[[#This Row],[Item_key]],GDList,Table_ExternalData_1[[#Headers],[11]])</f>
        <v>0</v>
      </c>
      <c r="Q584" s="7">
        <f>SUMIFS(GQList,GIList,Table_ExternalData_1[[#This Row],[Item_key]],GDList,Table_ExternalData_1[[#Headers],[12]])</f>
        <v>0</v>
      </c>
      <c r="R584" s="7">
        <f>SUMIFS(GQList,GIList,Table_ExternalData_1[[#This Row],[Item_key]],GDList,Table_ExternalData_1[[#Headers],[13]])</f>
        <v>0</v>
      </c>
      <c r="S584" s="7">
        <f>SUMIFS(GQList,GIList,Table_ExternalData_1[[#This Row],[Item_key]],GDList,Table_ExternalData_1[[#Headers],[14]])</f>
        <v>0</v>
      </c>
      <c r="T584" s="7">
        <f>SUMIFS(GQList,GIList,Table_ExternalData_1[[#This Row],[Item_key]],GDList,Table_ExternalData_1[[#Headers],[15]])</f>
        <v>0</v>
      </c>
      <c r="U584" s="7">
        <f>SUMIFS(GQList,GIList,Table_ExternalData_1[[#This Row],[Item_key]],GDList,Table_ExternalData_1[[#Headers],[16]])</f>
        <v>0</v>
      </c>
      <c r="V584" s="7">
        <f>SUMIFS(GQList,GIList,Table_ExternalData_1[[#This Row],[Item_key]],GDList,Table_ExternalData_1[[#Headers],[17]])</f>
        <v>0</v>
      </c>
      <c r="W584" s="7">
        <f>SUMIFS(GQList,GIList,Table_ExternalData_1[[#This Row],[Item_key]],GDList,Table_ExternalData_1[[#Headers],[18]])</f>
        <v>0</v>
      </c>
      <c r="X584" s="7">
        <f>SUMIFS(GQList,GIList,Table_ExternalData_1[[#This Row],[Item_key]],GDList,Table_ExternalData_1[[#Headers],[19]])</f>
        <v>0</v>
      </c>
      <c r="Y584" s="7">
        <f>SUMIFS(GQList,GIList,Table_ExternalData_1[[#This Row],[Item_key]],GDList,Table_ExternalData_1[[#Headers],[20]])</f>
        <v>0</v>
      </c>
      <c r="Z584" s="7">
        <f>SUMIFS(GQList,GIList,Table_ExternalData_1[[#This Row],[Item_key]],GDList,Table_ExternalData_1[[#Headers],[21]])</f>
        <v>0</v>
      </c>
      <c r="AA584" s="7">
        <f>SUMIFS(GQList,GIList,Table_ExternalData_1[[#This Row],[Item_key]],GDList,Table_ExternalData_1[[#Headers],[22]])</f>
        <v>0</v>
      </c>
      <c r="AB584" s="7">
        <f>SUMIFS(GQList,GIList,Table_ExternalData_1[[#This Row],[Item_key]],GDList,Table_ExternalData_1[[#Headers],[23]])</f>
        <v>0</v>
      </c>
      <c r="AC584" s="7">
        <f>SUMIFS(GQList,GIList,Table_ExternalData_1[[#This Row],[Item_key]],GDList,Table_ExternalData_1[[#Headers],[24]])</f>
        <v>0</v>
      </c>
      <c r="AD584" s="7">
        <f>SUMIFS(GQList,GIList,Table_ExternalData_1[[#This Row],[Item_key]],GDList,Table_ExternalData_1[[#Headers],[25]])</f>
        <v>0</v>
      </c>
      <c r="AE584" s="7">
        <f>SUMIFS(GQList,GIList,Table_ExternalData_1[[#This Row],[Item_key]],GDList,Table_ExternalData_1[[#Headers],[26]])</f>
        <v>0</v>
      </c>
      <c r="AF584" s="7">
        <f>SUMIFS(GQList,GIList,Table_ExternalData_1[[#This Row],[Item_key]],GDList,Table_ExternalData_1[[#Headers],[27]])</f>
        <v>0</v>
      </c>
      <c r="AG584" s="7">
        <f>SUMIFS(GQList,GIList,Table_ExternalData_1[[#This Row],[Item_key]],GDList,Table_ExternalData_1[[#Headers],[28]])</f>
        <v>0</v>
      </c>
      <c r="AH584" s="7">
        <f>SUMIFS(GQList,GIList,Table_ExternalData_1[[#This Row],[Item_key]],GDList,Table_ExternalData_1[[#Headers],[29]])</f>
        <v>0</v>
      </c>
      <c r="AI584" s="7">
        <f>SUMIFS(GQList,GIList,Table_ExternalData_1[[#This Row],[Item_key]],GDList,Table_ExternalData_1[[#Headers],[30]])</f>
        <v>0</v>
      </c>
      <c r="AJ584" s="7">
        <f>SUMIFS(GQList,GIList,Table_ExternalData_1[[#This Row],[Item_key]],GDList,Table_ExternalData_1[[#Headers],[31]])</f>
        <v>0</v>
      </c>
      <c r="AK584" s="7">
        <f>SUM(Table_ExternalData_1[[#This Row],[1]:[31]])</f>
        <v>1000</v>
      </c>
    </row>
    <row r="585" spans="1:37" ht="24" hidden="1">
      <c r="A585" s="3" t="s">
        <v>1452</v>
      </c>
      <c r="B585" s="3" t="s">
        <v>245</v>
      </c>
      <c r="C585" s="3" t="s">
        <v>1525</v>
      </c>
      <c r="D585" s="3" t="s">
        <v>1526</v>
      </c>
      <c r="E585" s="6" t="s">
        <v>1662</v>
      </c>
      <c r="F585" s="7">
        <f>SUMIFS(GQList,GIList,Table_ExternalData_1[[#This Row],[Item_key]],GDList,Table_ExternalData_1[[#Headers],[1]])</f>
        <v>0</v>
      </c>
      <c r="G585" s="7">
        <f>SUMIFS(GQList,GIList,Table_ExternalData_1[[#This Row],[Item_key]],GDList,Table_ExternalData_1[[#Headers],[2]])</f>
        <v>0</v>
      </c>
      <c r="H585" s="7">
        <f>SUMIFS(GQList,GIList,Table_ExternalData_1[[#This Row],[Item_key]],GDList,Table_ExternalData_1[[#Headers],[3]])</f>
        <v>0</v>
      </c>
      <c r="I585" s="7">
        <f>SUMIFS(GQList,GIList,Table_ExternalData_1[[#This Row],[Item_key]],GDList,Table_ExternalData_1[[#Headers],[4]])</f>
        <v>0</v>
      </c>
      <c r="J585" s="7">
        <f>SUMIFS(GQList,GIList,Table_ExternalData_1[[#This Row],[Item_key]],GDList,Table_ExternalData_1[[#Headers],[5]])</f>
        <v>0</v>
      </c>
      <c r="K585" s="7">
        <f>SUMIFS(GQList,GIList,Table_ExternalData_1[[#This Row],[Item_key]],GDList,Table_ExternalData_1[[#Headers],[6]])</f>
        <v>0</v>
      </c>
      <c r="L585" s="7">
        <f>SUMIFS(GQList,GIList,Table_ExternalData_1[[#This Row],[Item_key]],GDList,Table_ExternalData_1[[#Headers],[7]])</f>
        <v>0</v>
      </c>
      <c r="M585" s="7">
        <f>SUMIFS(GQList,GIList,Table_ExternalData_1[[#This Row],[Item_key]],GDList,Table_ExternalData_1[[#Headers],[8]])</f>
        <v>0</v>
      </c>
      <c r="N585" s="7">
        <f>SUMIFS(GQList,GIList,Table_ExternalData_1[[#This Row],[Item_key]],GDList,Table_ExternalData_1[[#Headers],[9]])</f>
        <v>1500</v>
      </c>
      <c r="O585" s="7">
        <f>SUMIFS(GQList,GIList,Table_ExternalData_1[[#This Row],[Item_key]],GDList,Table_ExternalData_1[[#Headers],[10]])</f>
        <v>0</v>
      </c>
      <c r="P585" s="7">
        <f>SUMIFS(GQList,GIList,Table_ExternalData_1[[#This Row],[Item_key]],GDList,Table_ExternalData_1[[#Headers],[11]])</f>
        <v>0</v>
      </c>
      <c r="Q585" s="7">
        <f>SUMIFS(GQList,GIList,Table_ExternalData_1[[#This Row],[Item_key]],GDList,Table_ExternalData_1[[#Headers],[12]])</f>
        <v>0</v>
      </c>
      <c r="R585" s="7">
        <f>SUMIFS(GQList,GIList,Table_ExternalData_1[[#This Row],[Item_key]],GDList,Table_ExternalData_1[[#Headers],[13]])</f>
        <v>0</v>
      </c>
      <c r="S585" s="7">
        <f>SUMIFS(GQList,GIList,Table_ExternalData_1[[#This Row],[Item_key]],GDList,Table_ExternalData_1[[#Headers],[14]])</f>
        <v>0</v>
      </c>
      <c r="T585" s="7">
        <f>SUMIFS(GQList,GIList,Table_ExternalData_1[[#This Row],[Item_key]],GDList,Table_ExternalData_1[[#Headers],[15]])</f>
        <v>0</v>
      </c>
      <c r="U585" s="7">
        <f>SUMIFS(GQList,GIList,Table_ExternalData_1[[#This Row],[Item_key]],GDList,Table_ExternalData_1[[#Headers],[16]])</f>
        <v>0</v>
      </c>
      <c r="V585" s="7">
        <f>SUMIFS(GQList,GIList,Table_ExternalData_1[[#This Row],[Item_key]],GDList,Table_ExternalData_1[[#Headers],[17]])</f>
        <v>0</v>
      </c>
      <c r="W585" s="7">
        <f>SUMIFS(GQList,GIList,Table_ExternalData_1[[#This Row],[Item_key]],GDList,Table_ExternalData_1[[#Headers],[18]])</f>
        <v>0</v>
      </c>
      <c r="X585" s="7">
        <f>SUMIFS(GQList,GIList,Table_ExternalData_1[[#This Row],[Item_key]],GDList,Table_ExternalData_1[[#Headers],[19]])</f>
        <v>0</v>
      </c>
      <c r="Y585" s="7">
        <f>SUMIFS(GQList,GIList,Table_ExternalData_1[[#This Row],[Item_key]],GDList,Table_ExternalData_1[[#Headers],[20]])</f>
        <v>0</v>
      </c>
      <c r="Z585" s="7">
        <f>SUMIFS(GQList,GIList,Table_ExternalData_1[[#This Row],[Item_key]],GDList,Table_ExternalData_1[[#Headers],[21]])</f>
        <v>0</v>
      </c>
      <c r="AA585" s="7">
        <f>SUMIFS(GQList,GIList,Table_ExternalData_1[[#This Row],[Item_key]],GDList,Table_ExternalData_1[[#Headers],[22]])</f>
        <v>0</v>
      </c>
      <c r="AB585" s="7">
        <f>SUMIFS(GQList,GIList,Table_ExternalData_1[[#This Row],[Item_key]],GDList,Table_ExternalData_1[[#Headers],[23]])</f>
        <v>0</v>
      </c>
      <c r="AC585" s="7">
        <f>SUMIFS(GQList,GIList,Table_ExternalData_1[[#This Row],[Item_key]],GDList,Table_ExternalData_1[[#Headers],[24]])</f>
        <v>0</v>
      </c>
      <c r="AD585" s="7">
        <f>SUMIFS(GQList,GIList,Table_ExternalData_1[[#This Row],[Item_key]],GDList,Table_ExternalData_1[[#Headers],[25]])</f>
        <v>0</v>
      </c>
      <c r="AE585" s="7">
        <f>SUMIFS(GQList,GIList,Table_ExternalData_1[[#This Row],[Item_key]],GDList,Table_ExternalData_1[[#Headers],[26]])</f>
        <v>0</v>
      </c>
      <c r="AF585" s="7">
        <f>SUMIFS(GQList,GIList,Table_ExternalData_1[[#This Row],[Item_key]],GDList,Table_ExternalData_1[[#Headers],[27]])</f>
        <v>0</v>
      </c>
      <c r="AG585" s="7">
        <f>SUMIFS(GQList,GIList,Table_ExternalData_1[[#This Row],[Item_key]],GDList,Table_ExternalData_1[[#Headers],[28]])</f>
        <v>0</v>
      </c>
      <c r="AH585" s="7">
        <f>SUMIFS(GQList,GIList,Table_ExternalData_1[[#This Row],[Item_key]],GDList,Table_ExternalData_1[[#Headers],[29]])</f>
        <v>0</v>
      </c>
      <c r="AI585" s="7">
        <f>SUMIFS(GQList,GIList,Table_ExternalData_1[[#This Row],[Item_key]],GDList,Table_ExternalData_1[[#Headers],[30]])</f>
        <v>0</v>
      </c>
      <c r="AJ585" s="7">
        <f>SUMIFS(GQList,GIList,Table_ExternalData_1[[#This Row],[Item_key]],GDList,Table_ExternalData_1[[#Headers],[31]])</f>
        <v>0</v>
      </c>
      <c r="AK585" s="7">
        <f>SUM(Table_ExternalData_1[[#This Row],[1]:[31]])</f>
        <v>1500</v>
      </c>
    </row>
    <row r="586" spans="1:37" ht="24" hidden="1">
      <c r="A586" s="3" t="s">
        <v>1452</v>
      </c>
      <c r="B586" s="3" t="s">
        <v>246</v>
      </c>
      <c r="C586" s="3" t="s">
        <v>1527</v>
      </c>
      <c r="D586" s="3" t="s">
        <v>1528</v>
      </c>
      <c r="E586" s="6" t="s">
        <v>1662</v>
      </c>
      <c r="F586" s="7">
        <f>SUMIFS(GQList,GIList,Table_ExternalData_1[[#This Row],[Item_key]],GDList,Table_ExternalData_1[[#Headers],[1]])</f>
        <v>0</v>
      </c>
      <c r="G586" s="7">
        <f>SUMIFS(GQList,GIList,Table_ExternalData_1[[#This Row],[Item_key]],GDList,Table_ExternalData_1[[#Headers],[2]])</f>
        <v>0</v>
      </c>
      <c r="H586" s="7">
        <f>SUMIFS(GQList,GIList,Table_ExternalData_1[[#This Row],[Item_key]],GDList,Table_ExternalData_1[[#Headers],[3]])</f>
        <v>0</v>
      </c>
      <c r="I586" s="7">
        <f>SUMIFS(GQList,GIList,Table_ExternalData_1[[#This Row],[Item_key]],GDList,Table_ExternalData_1[[#Headers],[4]])</f>
        <v>0</v>
      </c>
      <c r="J586" s="7">
        <f>SUMIFS(GQList,GIList,Table_ExternalData_1[[#This Row],[Item_key]],GDList,Table_ExternalData_1[[#Headers],[5]])</f>
        <v>0</v>
      </c>
      <c r="K586" s="7">
        <f>SUMIFS(GQList,GIList,Table_ExternalData_1[[#This Row],[Item_key]],GDList,Table_ExternalData_1[[#Headers],[6]])</f>
        <v>0</v>
      </c>
      <c r="L586" s="7">
        <f>SUMIFS(GQList,GIList,Table_ExternalData_1[[#This Row],[Item_key]],GDList,Table_ExternalData_1[[#Headers],[7]])</f>
        <v>0</v>
      </c>
      <c r="M586" s="7">
        <f>SUMIFS(GQList,GIList,Table_ExternalData_1[[#This Row],[Item_key]],GDList,Table_ExternalData_1[[#Headers],[8]])</f>
        <v>0</v>
      </c>
      <c r="N586" s="7">
        <f>SUMIFS(GQList,GIList,Table_ExternalData_1[[#This Row],[Item_key]],GDList,Table_ExternalData_1[[#Headers],[9]])</f>
        <v>500</v>
      </c>
      <c r="O586" s="7">
        <f>SUMIFS(GQList,GIList,Table_ExternalData_1[[#This Row],[Item_key]],GDList,Table_ExternalData_1[[#Headers],[10]])</f>
        <v>0</v>
      </c>
      <c r="P586" s="7">
        <f>SUMIFS(GQList,GIList,Table_ExternalData_1[[#This Row],[Item_key]],GDList,Table_ExternalData_1[[#Headers],[11]])</f>
        <v>0</v>
      </c>
      <c r="Q586" s="7">
        <f>SUMIFS(GQList,GIList,Table_ExternalData_1[[#This Row],[Item_key]],GDList,Table_ExternalData_1[[#Headers],[12]])</f>
        <v>0</v>
      </c>
      <c r="R586" s="7">
        <f>SUMIFS(GQList,GIList,Table_ExternalData_1[[#This Row],[Item_key]],GDList,Table_ExternalData_1[[#Headers],[13]])</f>
        <v>0</v>
      </c>
      <c r="S586" s="7">
        <f>SUMIFS(GQList,GIList,Table_ExternalData_1[[#This Row],[Item_key]],GDList,Table_ExternalData_1[[#Headers],[14]])</f>
        <v>0</v>
      </c>
      <c r="T586" s="7">
        <f>SUMIFS(GQList,GIList,Table_ExternalData_1[[#This Row],[Item_key]],GDList,Table_ExternalData_1[[#Headers],[15]])</f>
        <v>0</v>
      </c>
      <c r="U586" s="7">
        <f>SUMIFS(GQList,GIList,Table_ExternalData_1[[#This Row],[Item_key]],GDList,Table_ExternalData_1[[#Headers],[16]])</f>
        <v>0</v>
      </c>
      <c r="V586" s="7">
        <f>SUMIFS(GQList,GIList,Table_ExternalData_1[[#This Row],[Item_key]],GDList,Table_ExternalData_1[[#Headers],[17]])</f>
        <v>0</v>
      </c>
      <c r="W586" s="7">
        <f>SUMIFS(GQList,GIList,Table_ExternalData_1[[#This Row],[Item_key]],GDList,Table_ExternalData_1[[#Headers],[18]])</f>
        <v>0</v>
      </c>
      <c r="X586" s="7">
        <f>SUMIFS(GQList,GIList,Table_ExternalData_1[[#This Row],[Item_key]],GDList,Table_ExternalData_1[[#Headers],[19]])</f>
        <v>0</v>
      </c>
      <c r="Y586" s="7">
        <f>SUMIFS(GQList,GIList,Table_ExternalData_1[[#This Row],[Item_key]],GDList,Table_ExternalData_1[[#Headers],[20]])</f>
        <v>0</v>
      </c>
      <c r="Z586" s="7">
        <f>SUMIFS(GQList,GIList,Table_ExternalData_1[[#This Row],[Item_key]],GDList,Table_ExternalData_1[[#Headers],[21]])</f>
        <v>0</v>
      </c>
      <c r="AA586" s="7">
        <f>SUMIFS(GQList,GIList,Table_ExternalData_1[[#This Row],[Item_key]],GDList,Table_ExternalData_1[[#Headers],[22]])</f>
        <v>0</v>
      </c>
      <c r="AB586" s="7">
        <f>SUMIFS(GQList,GIList,Table_ExternalData_1[[#This Row],[Item_key]],GDList,Table_ExternalData_1[[#Headers],[23]])</f>
        <v>0</v>
      </c>
      <c r="AC586" s="7">
        <f>SUMIFS(GQList,GIList,Table_ExternalData_1[[#This Row],[Item_key]],GDList,Table_ExternalData_1[[#Headers],[24]])</f>
        <v>0</v>
      </c>
      <c r="AD586" s="7">
        <f>SUMIFS(GQList,GIList,Table_ExternalData_1[[#This Row],[Item_key]],GDList,Table_ExternalData_1[[#Headers],[25]])</f>
        <v>0</v>
      </c>
      <c r="AE586" s="7">
        <f>SUMIFS(GQList,GIList,Table_ExternalData_1[[#This Row],[Item_key]],GDList,Table_ExternalData_1[[#Headers],[26]])</f>
        <v>0</v>
      </c>
      <c r="AF586" s="7">
        <f>SUMIFS(GQList,GIList,Table_ExternalData_1[[#This Row],[Item_key]],GDList,Table_ExternalData_1[[#Headers],[27]])</f>
        <v>0</v>
      </c>
      <c r="AG586" s="7">
        <f>SUMIFS(GQList,GIList,Table_ExternalData_1[[#This Row],[Item_key]],GDList,Table_ExternalData_1[[#Headers],[28]])</f>
        <v>0</v>
      </c>
      <c r="AH586" s="7">
        <f>SUMIFS(GQList,GIList,Table_ExternalData_1[[#This Row],[Item_key]],GDList,Table_ExternalData_1[[#Headers],[29]])</f>
        <v>0</v>
      </c>
      <c r="AI586" s="7">
        <f>SUMIFS(GQList,GIList,Table_ExternalData_1[[#This Row],[Item_key]],GDList,Table_ExternalData_1[[#Headers],[30]])</f>
        <v>0</v>
      </c>
      <c r="AJ586" s="7">
        <f>SUMIFS(GQList,GIList,Table_ExternalData_1[[#This Row],[Item_key]],GDList,Table_ExternalData_1[[#Headers],[31]])</f>
        <v>0</v>
      </c>
      <c r="AK586" s="7">
        <f>SUM(Table_ExternalData_1[[#This Row],[1]:[31]])</f>
        <v>500</v>
      </c>
    </row>
    <row r="587" spans="1:37" ht="24" hidden="1">
      <c r="A587" s="3" t="s">
        <v>1452</v>
      </c>
      <c r="B587" s="3" t="s">
        <v>247</v>
      </c>
      <c r="C587" s="3" t="s">
        <v>1529</v>
      </c>
      <c r="D587" s="3" t="s">
        <v>1530</v>
      </c>
      <c r="E587" s="6" t="s">
        <v>1662</v>
      </c>
      <c r="F587" s="7">
        <f>SUMIFS(GQList,GIList,Table_ExternalData_1[[#This Row],[Item_key]],GDList,Table_ExternalData_1[[#Headers],[1]])</f>
        <v>0</v>
      </c>
      <c r="G587" s="7">
        <f>SUMIFS(GQList,GIList,Table_ExternalData_1[[#This Row],[Item_key]],GDList,Table_ExternalData_1[[#Headers],[2]])</f>
        <v>0</v>
      </c>
      <c r="H587" s="7">
        <f>SUMIFS(GQList,GIList,Table_ExternalData_1[[#This Row],[Item_key]],GDList,Table_ExternalData_1[[#Headers],[3]])</f>
        <v>0</v>
      </c>
      <c r="I587" s="7">
        <f>SUMIFS(GQList,GIList,Table_ExternalData_1[[#This Row],[Item_key]],GDList,Table_ExternalData_1[[#Headers],[4]])</f>
        <v>0</v>
      </c>
      <c r="J587" s="7">
        <f>SUMIFS(GQList,GIList,Table_ExternalData_1[[#This Row],[Item_key]],GDList,Table_ExternalData_1[[#Headers],[5]])</f>
        <v>0</v>
      </c>
      <c r="K587" s="7">
        <f>SUMIFS(GQList,GIList,Table_ExternalData_1[[#This Row],[Item_key]],GDList,Table_ExternalData_1[[#Headers],[6]])</f>
        <v>0</v>
      </c>
      <c r="L587" s="7">
        <f>SUMIFS(GQList,GIList,Table_ExternalData_1[[#This Row],[Item_key]],GDList,Table_ExternalData_1[[#Headers],[7]])</f>
        <v>0</v>
      </c>
      <c r="M587" s="7">
        <f>SUMIFS(GQList,GIList,Table_ExternalData_1[[#This Row],[Item_key]],GDList,Table_ExternalData_1[[#Headers],[8]])</f>
        <v>0</v>
      </c>
      <c r="N587" s="7">
        <f>SUMIFS(GQList,GIList,Table_ExternalData_1[[#This Row],[Item_key]],GDList,Table_ExternalData_1[[#Headers],[9]])</f>
        <v>500</v>
      </c>
      <c r="O587" s="7">
        <f>SUMIFS(GQList,GIList,Table_ExternalData_1[[#This Row],[Item_key]],GDList,Table_ExternalData_1[[#Headers],[10]])</f>
        <v>0</v>
      </c>
      <c r="P587" s="7">
        <f>SUMIFS(GQList,GIList,Table_ExternalData_1[[#This Row],[Item_key]],GDList,Table_ExternalData_1[[#Headers],[11]])</f>
        <v>0</v>
      </c>
      <c r="Q587" s="7">
        <f>SUMIFS(GQList,GIList,Table_ExternalData_1[[#This Row],[Item_key]],GDList,Table_ExternalData_1[[#Headers],[12]])</f>
        <v>0</v>
      </c>
      <c r="R587" s="7">
        <f>SUMIFS(GQList,GIList,Table_ExternalData_1[[#This Row],[Item_key]],GDList,Table_ExternalData_1[[#Headers],[13]])</f>
        <v>0</v>
      </c>
      <c r="S587" s="7">
        <f>SUMIFS(GQList,GIList,Table_ExternalData_1[[#This Row],[Item_key]],GDList,Table_ExternalData_1[[#Headers],[14]])</f>
        <v>0</v>
      </c>
      <c r="T587" s="7">
        <f>SUMIFS(GQList,GIList,Table_ExternalData_1[[#This Row],[Item_key]],GDList,Table_ExternalData_1[[#Headers],[15]])</f>
        <v>0</v>
      </c>
      <c r="U587" s="7">
        <f>SUMIFS(GQList,GIList,Table_ExternalData_1[[#This Row],[Item_key]],GDList,Table_ExternalData_1[[#Headers],[16]])</f>
        <v>0</v>
      </c>
      <c r="V587" s="7">
        <f>SUMIFS(GQList,GIList,Table_ExternalData_1[[#This Row],[Item_key]],GDList,Table_ExternalData_1[[#Headers],[17]])</f>
        <v>0</v>
      </c>
      <c r="W587" s="7">
        <f>SUMIFS(GQList,GIList,Table_ExternalData_1[[#This Row],[Item_key]],GDList,Table_ExternalData_1[[#Headers],[18]])</f>
        <v>0</v>
      </c>
      <c r="X587" s="7">
        <f>SUMIFS(GQList,GIList,Table_ExternalData_1[[#This Row],[Item_key]],GDList,Table_ExternalData_1[[#Headers],[19]])</f>
        <v>0</v>
      </c>
      <c r="Y587" s="7">
        <f>SUMIFS(GQList,GIList,Table_ExternalData_1[[#This Row],[Item_key]],GDList,Table_ExternalData_1[[#Headers],[20]])</f>
        <v>0</v>
      </c>
      <c r="Z587" s="7">
        <f>SUMIFS(GQList,GIList,Table_ExternalData_1[[#This Row],[Item_key]],GDList,Table_ExternalData_1[[#Headers],[21]])</f>
        <v>0</v>
      </c>
      <c r="AA587" s="7">
        <f>SUMIFS(GQList,GIList,Table_ExternalData_1[[#This Row],[Item_key]],GDList,Table_ExternalData_1[[#Headers],[22]])</f>
        <v>0</v>
      </c>
      <c r="AB587" s="7">
        <f>SUMIFS(GQList,GIList,Table_ExternalData_1[[#This Row],[Item_key]],GDList,Table_ExternalData_1[[#Headers],[23]])</f>
        <v>0</v>
      </c>
      <c r="AC587" s="7">
        <f>SUMIFS(GQList,GIList,Table_ExternalData_1[[#This Row],[Item_key]],GDList,Table_ExternalData_1[[#Headers],[24]])</f>
        <v>0</v>
      </c>
      <c r="AD587" s="7">
        <f>SUMIFS(GQList,GIList,Table_ExternalData_1[[#This Row],[Item_key]],GDList,Table_ExternalData_1[[#Headers],[25]])</f>
        <v>0</v>
      </c>
      <c r="AE587" s="7">
        <f>SUMIFS(GQList,GIList,Table_ExternalData_1[[#This Row],[Item_key]],GDList,Table_ExternalData_1[[#Headers],[26]])</f>
        <v>0</v>
      </c>
      <c r="AF587" s="7">
        <f>SUMIFS(GQList,GIList,Table_ExternalData_1[[#This Row],[Item_key]],GDList,Table_ExternalData_1[[#Headers],[27]])</f>
        <v>0</v>
      </c>
      <c r="AG587" s="7">
        <f>SUMIFS(GQList,GIList,Table_ExternalData_1[[#This Row],[Item_key]],GDList,Table_ExternalData_1[[#Headers],[28]])</f>
        <v>0</v>
      </c>
      <c r="AH587" s="7">
        <f>SUMIFS(GQList,GIList,Table_ExternalData_1[[#This Row],[Item_key]],GDList,Table_ExternalData_1[[#Headers],[29]])</f>
        <v>0</v>
      </c>
      <c r="AI587" s="7">
        <f>SUMIFS(GQList,GIList,Table_ExternalData_1[[#This Row],[Item_key]],GDList,Table_ExternalData_1[[#Headers],[30]])</f>
        <v>0</v>
      </c>
      <c r="AJ587" s="7">
        <f>SUMIFS(GQList,GIList,Table_ExternalData_1[[#This Row],[Item_key]],GDList,Table_ExternalData_1[[#Headers],[31]])</f>
        <v>0</v>
      </c>
      <c r="AK587" s="7">
        <f>SUM(Table_ExternalData_1[[#This Row],[1]:[31]])</f>
        <v>500</v>
      </c>
    </row>
    <row r="588" spans="1:37" ht="24" hidden="1">
      <c r="A588" s="3" t="s">
        <v>1452</v>
      </c>
      <c r="B588" s="3" t="s">
        <v>248</v>
      </c>
      <c r="C588" s="3" t="s">
        <v>1531</v>
      </c>
      <c r="D588" s="3" t="s">
        <v>1532</v>
      </c>
      <c r="E588" s="6" t="s">
        <v>1662</v>
      </c>
      <c r="F588" s="7">
        <f>SUMIFS(GQList,GIList,Table_ExternalData_1[[#This Row],[Item_key]],GDList,Table_ExternalData_1[[#Headers],[1]])</f>
        <v>0</v>
      </c>
      <c r="G588" s="7">
        <f>SUMIFS(GQList,GIList,Table_ExternalData_1[[#This Row],[Item_key]],GDList,Table_ExternalData_1[[#Headers],[2]])</f>
        <v>0</v>
      </c>
      <c r="H588" s="7">
        <f>SUMIFS(GQList,GIList,Table_ExternalData_1[[#This Row],[Item_key]],GDList,Table_ExternalData_1[[#Headers],[3]])</f>
        <v>0</v>
      </c>
      <c r="I588" s="7">
        <f>SUMIFS(GQList,GIList,Table_ExternalData_1[[#This Row],[Item_key]],GDList,Table_ExternalData_1[[#Headers],[4]])</f>
        <v>0</v>
      </c>
      <c r="J588" s="7">
        <f>SUMIFS(GQList,GIList,Table_ExternalData_1[[#This Row],[Item_key]],GDList,Table_ExternalData_1[[#Headers],[5]])</f>
        <v>0</v>
      </c>
      <c r="K588" s="7">
        <f>SUMIFS(GQList,GIList,Table_ExternalData_1[[#This Row],[Item_key]],GDList,Table_ExternalData_1[[#Headers],[6]])</f>
        <v>0</v>
      </c>
      <c r="L588" s="7">
        <f>SUMIFS(GQList,GIList,Table_ExternalData_1[[#This Row],[Item_key]],GDList,Table_ExternalData_1[[#Headers],[7]])</f>
        <v>0</v>
      </c>
      <c r="M588" s="7">
        <f>SUMIFS(GQList,GIList,Table_ExternalData_1[[#This Row],[Item_key]],GDList,Table_ExternalData_1[[#Headers],[8]])</f>
        <v>0</v>
      </c>
      <c r="N588" s="7">
        <f>SUMIFS(GQList,GIList,Table_ExternalData_1[[#This Row],[Item_key]],GDList,Table_ExternalData_1[[#Headers],[9]])</f>
        <v>3000</v>
      </c>
      <c r="O588" s="7">
        <f>SUMIFS(GQList,GIList,Table_ExternalData_1[[#This Row],[Item_key]],GDList,Table_ExternalData_1[[#Headers],[10]])</f>
        <v>0</v>
      </c>
      <c r="P588" s="7">
        <f>SUMIFS(GQList,GIList,Table_ExternalData_1[[#This Row],[Item_key]],GDList,Table_ExternalData_1[[#Headers],[11]])</f>
        <v>0</v>
      </c>
      <c r="Q588" s="7">
        <f>SUMIFS(GQList,GIList,Table_ExternalData_1[[#This Row],[Item_key]],GDList,Table_ExternalData_1[[#Headers],[12]])</f>
        <v>0</v>
      </c>
      <c r="R588" s="7">
        <f>SUMIFS(GQList,GIList,Table_ExternalData_1[[#This Row],[Item_key]],GDList,Table_ExternalData_1[[#Headers],[13]])</f>
        <v>0</v>
      </c>
      <c r="S588" s="7">
        <f>SUMIFS(GQList,GIList,Table_ExternalData_1[[#This Row],[Item_key]],GDList,Table_ExternalData_1[[#Headers],[14]])</f>
        <v>0</v>
      </c>
      <c r="T588" s="7">
        <f>SUMIFS(GQList,GIList,Table_ExternalData_1[[#This Row],[Item_key]],GDList,Table_ExternalData_1[[#Headers],[15]])</f>
        <v>0</v>
      </c>
      <c r="U588" s="7">
        <f>SUMIFS(GQList,GIList,Table_ExternalData_1[[#This Row],[Item_key]],GDList,Table_ExternalData_1[[#Headers],[16]])</f>
        <v>0</v>
      </c>
      <c r="V588" s="7">
        <f>SUMIFS(GQList,GIList,Table_ExternalData_1[[#This Row],[Item_key]],GDList,Table_ExternalData_1[[#Headers],[17]])</f>
        <v>0</v>
      </c>
      <c r="W588" s="7">
        <f>SUMIFS(GQList,GIList,Table_ExternalData_1[[#This Row],[Item_key]],GDList,Table_ExternalData_1[[#Headers],[18]])</f>
        <v>0</v>
      </c>
      <c r="X588" s="7">
        <f>SUMIFS(GQList,GIList,Table_ExternalData_1[[#This Row],[Item_key]],GDList,Table_ExternalData_1[[#Headers],[19]])</f>
        <v>0</v>
      </c>
      <c r="Y588" s="7">
        <f>SUMIFS(GQList,GIList,Table_ExternalData_1[[#This Row],[Item_key]],GDList,Table_ExternalData_1[[#Headers],[20]])</f>
        <v>0</v>
      </c>
      <c r="Z588" s="7">
        <f>SUMIFS(GQList,GIList,Table_ExternalData_1[[#This Row],[Item_key]],GDList,Table_ExternalData_1[[#Headers],[21]])</f>
        <v>0</v>
      </c>
      <c r="AA588" s="7">
        <f>SUMIFS(GQList,GIList,Table_ExternalData_1[[#This Row],[Item_key]],GDList,Table_ExternalData_1[[#Headers],[22]])</f>
        <v>0</v>
      </c>
      <c r="AB588" s="7">
        <f>SUMIFS(GQList,GIList,Table_ExternalData_1[[#This Row],[Item_key]],GDList,Table_ExternalData_1[[#Headers],[23]])</f>
        <v>0</v>
      </c>
      <c r="AC588" s="7">
        <f>SUMIFS(GQList,GIList,Table_ExternalData_1[[#This Row],[Item_key]],GDList,Table_ExternalData_1[[#Headers],[24]])</f>
        <v>0</v>
      </c>
      <c r="AD588" s="7">
        <f>SUMIFS(GQList,GIList,Table_ExternalData_1[[#This Row],[Item_key]],GDList,Table_ExternalData_1[[#Headers],[25]])</f>
        <v>0</v>
      </c>
      <c r="AE588" s="7">
        <f>SUMIFS(GQList,GIList,Table_ExternalData_1[[#This Row],[Item_key]],GDList,Table_ExternalData_1[[#Headers],[26]])</f>
        <v>0</v>
      </c>
      <c r="AF588" s="7">
        <f>SUMIFS(GQList,GIList,Table_ExternalData_1[[#This Row],[Item_key]],GDList,Table_ExternalData_1[[#Headers],[27]])</f>
        <v>0</v>
      </c>
      <c r="AG588" s="7">
        <f>SUMIFS(GQList,GIList,Table_ExternalData_1[[#This Row],[Item_key]],GDList,Table_ExternalData_1[[#Headers],[28]])</f>
        <v>0</v>
      </c>
      <c r="AH588" s="7">
        <f>SUMIFS(GQList,GIList,Table_ExternalData_1[[#This Row],[Item_key]],GDList,Table_ExternalData_1[[#Headers],[29]])</f>
        <v>0</v>
      </c>
      <c r="AI588" s="7">
        <f>SUMIFS(GQList,GIList,Table_ExternalData_1[[#This Row],[Item_key]],GDList,Table_ExternalData_1[[#Headers],[30]])</f>
        <v>0</v>
      </c>
      <c r="AJ588" s="7">
        <f>SUMIFS(GQList,GIList,Table_ExternalData_1[[#This Row],[Item_key]],GDList,Table_ExternalData_1[[#Headers],[31]])</f>
        <v>0</v>
      </c>
      <c r="AK588" s="7">
        <f>SUM(Table_ExternalData_1[[#This Row],[1]:[31]])</f>
        <v>3000</v>
      </c>
    </row>
    <row r="589" spans="1:37" ht="24" hidden="1">
      <c r="A589" s="3" t="s">
        <v>1452</v>
      </c>
      <c r="B589" s="3" t="s">
        <v>249</v>
      </c>
      <c r="C589" s="3" t="s">
        <v>1533</v>
      </c>
      <c r="D589" s="3" t="s">
        <v>1534</v>
      </c>
      <c r="E589" s="6" t="s">
        <v>1662</v>
      </c>
      <c r="F589" s="7">
        <f>SUMIFS(GQList,GIList,Table_ExternalData_1[[#This Row],[Item_key]],GDList,Table_ExternalData_1[[#Headers],[1]])</f>
        <v>0</v>
      </c>
      <c r="G589" s="7">
        <f>SUMIFS(GQList,GIList,Table_ExternalData_1[[#This Row],[Item_key]],GDList,Table_ExternalData_1[[#Headers],[2]])</f>
        <v>0</v>
      </c>
      <c r="H589" s="7">
        <f>SUMIFS(GQList,GIList,Table_ExternalData_1[[#This Row],[Item_key]],GDList,Table_ExternalData_1[[#Headers],[3]])</f>
        <v>0</v>
      </c>
      <c r="I589" s="7">
        <f>SUMIFS(GQList,GIList,Table_ExternalData_1[[#This Row],[Item_key]],GDList,Table_ExternalData_1[[#Headers],[4]])</f>
        <v>0</v>
      </c>
      <c r="J589" s="7">
        <f>SUMIFS(GQList,GIList,Table_ExternalData_1[[#This Row],[Item_key]],GDList,Table_ExternalData_1[[#Headers],[5]])</f>
        <v>0</v>
      </c>
      <c r="K589" s="7">
        <f>SUMIFS(GQList,GIList,Table_ExternalData_1[[#This Row],[Item_key]],GDList,Table_ExternalData_1[[#Headers],[6]])</f>
        <v>0</v>
      </c>
      <c r="L589" s="7">
        <f>SUMIFS(GQList,GIList,Table_ExternalData_1[[#This Row],[Item_key]],GDList,Table_ExternalData_1[[#Headers],[7]])</f>
        <v>0</v>
      </c>
      <c r="M589" s="7">
        <f>SUMIFS(GQList,GIList,Table_ExternalData_1[[#This Row],[Item_key]],GDList,Table_ExternalData_1[[#Headers],[8]])</f>
        <v>0</v>
      </c>
      <c r="N589" s="7">
        <f>SUMIFS(GQList,GIList,Table_ExternalData_1[[#This Row],[Item_key]],GDList,Table_ExternalData_1[[#Headers],[9]])</f>
        <v>11500</v>
      </c>
      <c r="O589" s="7">
        <f>SUMIFS(GQList,GIList,Table_ExternalData_1[[#This Row],[Item_key]],GDList,Table_ExternalData_1[[#Headers],[10]])</f>
        <v>0</v>
      </c>
      <c r="P589" s="7">
        <f>SUMIFS(GQList,GIList,Table_ExternalData_1[[#This Row],[Item_key]],GDList,Table_ExternalData_1[[#Headers],[11]])</f>
        <v>0</v>
      </c>
      <c r="Q589" s="7">
        <f>SUMIFS(GQList,GIList,Table_ExternalData_1[[#This Row],[Item_key]],GDList,Table_ExternalData_1[[#Headers],[12]])</f>
        <v>0</v>
      </c>
      <c r="R589" s="7">
        <f>SUMIFS(GQList,GIList,Table_ExternalData_1[[#This Row],[Item_key]],GDList,Table_ExternalData_1[[#Headers],[13]])</f>
        <v>0</v>
      </c>
      <c r="S589" s="7">
        <f>SUMIFS(GQList,GIList,Table_ExternalData_1[[#This Row],[Item_key]],GDList,Table_ExternalData_1[[#Headers],[14]])</f>
        <v>0</v>
      </c>
      <c r="T589" s="7">
        <f>SUMIFS(GQList,GIList,Table_ExternalData_1[[#This Row],[Item_key]],GDList,Table_ExternalData_1[[#Headers],[15]])</f>
        <v>0</v>
      </c>
      <c r="U589" s="7">
        <f>SUMIFS(GQList,GIList,Table_ExternalData_1[[#This Row],[Item_key]],GDList,Table_ExternalData_1[[#Headers],[16]])</f>
        <v>0</v>
      </c>
      <c r="V589" s="7">
        <f>SUMIFS(GQList,GIList,Table_ExternalData_1[[#This Row],[Item_key]],GDList,Table_ExternalData_1[[#Headers],[17]])</f>
        <v>0</v>
      </c>
      <c r="W589" s="7">
        <f>SUMIFS(GQList,GIList,Table_ExternalData_1[[#This Row],[Item_key]],GDList,Table_ExternalData_1[[#Headers],[18]])</f>
        <v>0</v>
      </c>
      <c r="X589" s="7">
        <f>SUMIFS(GQList,GIList,Table_ExternalData_1[[#This Row],[Item_key]],GDList,Table_ExternalData_1[[#Headers],[19]])</f>
        <v>0</v>
      </c>
      <c r="Y589" s="7">
        <f>SUMIFS(GQList,GIList,Table_ExternalData_1[[#This Row],[Item_key]],GDList,Table_ExternalData_1[[#Headers],[20]])</f>
        <v>0</v>
      </c>
      <c r="Z589" s="7">
        <f>SUMIFS(GQList,GIList,Table_ExternalData_1[[#This Row],[Item_key]],GDList,Table_ExternalData_1[[#Headers],[21]])</f>
        <v>0</v>
      </c>
      <c r="AA589" s="7">
        <f>SUMIFS(GQList,GIList,Table_ExternalData_1[[#This Row],[Item_key]],GDList,Table_ExternalData_1[[#Headers],[22]])</f>
        <v>0</v>
      </c>
      <c r="AB589" s="7">
        <f>SUMIFS(GQList,GIList,Table_ExternalData_1[[#This Row],[Item_key]],GDList,Table_ExternalData_1[[#Headers],[23]])</f>
        <v>0</v>
      </c>
      <c r="AC589" s="7">
        <f>SUMIFS(GQList,GIList,Table_ExternalData_1[[#This Row],[Item_key]],GDList,Table_ExternalData_1[[#Headers],[24]])</f>
        <v>0</v>
      </c>
      <c r="AD589" s="7">
        <f>SUMIFS(GQList,GIList,Table_ExternalData_1[[#This Row],[Item_key]],GDList,Table_ExternalData_1[[#Headers],[25]])</f>
        <v>0</v>
      </c>
      <c r="AE589" s="7">
        <f>SUMIFS(GQList,GIList,Table_ExternalData_1[[#This Row],[Item_key]],GDList,Table_ExternalData_1[[#Headers],[26]])</f>
        <v>0</v>
      </c>
      <c r="AF589" s="7">
        <f>SUMIFS(GQList,GIList,Table_ExternalData_1[[#This Row],[Item_key]],GDList,Table_ExternalData_1[[#Headers],[27]])</f>
        <v>0</v>
      </c>
      <c r="AG589" s="7">
        <f>SUMIFS(GQList,GIList,Table_ExternalData_1[[#This Row],[Item_key]],GDList,Table_ExternalData_1[[#Headers],[28]])</f>
        <v>0</v>
      </c>
      <c r="AH589" s="7">
        <f>SUMIFS(GQList,GIList,Table_ExternalData_1[[#This Row],[Item_key]],GDList,Table_ExternalData_1[[#Headers],[29]])</f>
        <v>0</v>
      </c>
      <c r="AI589" s="7">
        <f>SUMIFS(GQList,GIList,Table_ExternalData_1[[#This Row],[Item_key]],GDList,Table_ExternalData_1[[#Headers],[30]])</f>
        <v>0</v>
      </c>
      <c r="AJ589" s="7">
        <f>SUMIFS(GQList,GIList,Table_ExternalData_1[[#This Row],[Item_key]],GDList,Table_ExternalData_1[[#Headers],[31]])</f>
        <v>0</v>
      </c>
      <c r="AK589" s="7">
        <f>SUM(Table_ExternalData_1[[#This Row],[1]:[31]])</f>
        <v>11500</v>
      </c>
    </row>
    <row r="590" spans="1:37" ht="24" hidden="1">
      <c r="A590" s="3" t="s">
        <v>1452</v>
      </c>
      <c r="B590" s="3" t="s">
        <v>250</v>
      </c>
      <c r="C590" s="3" t="s">
        <v>1535</v>
      </c>
      <c r="D590" s="3" t="s">
        <v>1536</v>
      </c>
      <c r="E590" s="6" t="s">
        <v>1662</v>
      </c>
      <c r="F590" s="7">
        <f>SUMIFS(GQList,GIList,Table_ExternalData_1[[#This Row],[Item_key]],GDList,Table_ExternalData_1[[#Headers],[1]])</f>
        <v>0</v>
      </c>
      <c r="G590" s="7">
        <f>SUMIFS(GQList,GIList,Table_ExternalData_1[[#This Row],[Item_key]],GDList,Table_ExternalData_1[[#Headers],[2]])</f>
        <v>0</v>
      </c>
      <c r="H590" s="7">
        <f>SUMIFS(GQList,GIList,Table_ExternalData_1[[#This Row],[Item_key]],GDList,Table_ExternalData_1[[#Headers],[3]])</f>
        <v>0</v>
      </c>
      <c r="I590" s="7">
        <f>SUMIFS(GQList,GIList,Table_ExternalData_1[[#This Row],[Item_key]],GDList,Table_ExternalData_1[[#Headers],[4]])</f>
        <v>0</v>
      </c>
      <c r="J590" s="7">
        <f>SUMIFS(GQList,GIList,Table_ExternalData_1[[#This Row],[Item_key]],GDList,Table_ExternalData_1[[#Headers],[5]])</f>
        <v>0</v>
      </c>
      <c r="K590" s="7">
        <f>SUMIFS(GQList,GIList,Table_ExternalData_1[[#This Row],[Item_key]],GDList,Table_ExternalData_1[[#Headers],[6]])</f>
        <v>0</v>
      </c>
      <c r="L590" s="7">
        <f>SUMIFS(GQList,GIList,Table_ExternalData_1[[#This Row],[Item_key]],GDList,Table_ExternalData_1[[#Headers],[7]])</f>
        <v>0</v>
      </c>
      <c r="M590" s="7">
        <f>SUMIFS(GQList,GIList,Table_ExternalData_1[[#This Row],[Item_key]],GDList,Table_ExternalData_1[[#Headers],[8]])</f>
        <v>0</v>
      </c>
      <c r="N590" s="7">
        <f>SUMIFS(GQList,GIList,Table_ExternalData_1[[#This Row],[Item_key]],GDList,Table_ExternalData_1[[#Headers],[9]])</f>
        <v>500</v>
      </c>
      <c r="O590" s="7">
        <f>SUMIFS(GQList,GIList,Table_ExternalData_1[[#This Row],[Item_key]],GDList,Table_ExternalData_1[[#Headers],[10]])</f>
        <v>0</v>
      </c>
      <c r="P590" s="7">
        <f>SUMIFS(GQList,GIList,Table_ExternalData_1[[#This Row],[Item_key]],GDList,Table_ExternalData_1[[#Headers],[11]])</f>
        <v>0</v>
      </c>
      <c r="Q590" s="7">
        <f>SUMIFS(GQList,GIList,Table_ExternalData_1[[#This Row],[Item_key]],GDList,Table_ExternalData_1[[#Headers],[12]])</f>
        <v>0</v>
      </c>
      <c r="R590" s="7">
        <f>SUMIFS(GQList,GIList,Table_ExternalData_1[[#This Row],[Item_key]],GDList,Table_ExternalData_1[[#Headers],[13]])</f>
        <v>0</v>
      </c>
      <c r="S590" s="7">
        <f>SUMIFS(GQList,GIList,Table_ExternalData_1[[#This Row],[Item_key]],GDList,Table_ExternalData_1[[#Headers],[14]])</f>
        <v>0</v>
      </c>
      <c r="T590" s="7">
        <f>SUMIFS(GQList,GIList,Table_ExternalData_1[[#This Row],[Item_key]],GDList,Table_ExternalData_1[[#Headers],[15]])</f>
        <v>0</v>
      </c>
      <c r="U590" s="7">
        <f>SUMIFS(GQList,GIList,Table_ExternalData_1[[#This Row],[Item_key]],GDList,Table_ExternalData_1[[#Headers],[16]])</f>
        <v>0</v>
      </c>
      <c r="V590" s="7">
        <f>SUMIFS(GQList,GIList,Table_ExternalData_1[[#This Row],[Item_key]],GDList,Table_ExternalData_1[[#Headers],[17]])</f>
        <v>0</v>
      </c>
      <c r="W590" s="7">
        <f>SUMIFS(GQList,GIList,Table_ExternalData_1[[#This Row],[Item_key]],GDList,Table_ExternalData_1[[#Headers],[18]])</f>
        <v>0</v>
      </c>
      <c r="X590" s="7">
        <f>SUMIFS(GQList,GIList,Table_ExternalData_1[[#This Row],[Item_key]],GDList,Table_ExternalData_1[[#Headers],[19]])</f>
        <v>0</v>
      </c>
      <c r="Y590" s="7">
        <f>SUMIFS(GQList,GIList,Table_ExternalData_1[[#This Row],[Item_key]],GDList,Table_ExternalData_1[[#Headers],[20]])</f>
        <v>0</v>
      </c>
      <c r="Z590" s="7">
        <f>SUMIFS(GQList,GIList,Table_ExternalData_1[[#This Row],[Item_key]],GDList,Table_ExternalData_1[[#Headers],[21]])</f>
        <v>0</v>
      </c>
      <c r="AA590" s="7">
        <f>SUMIFS(GQList,GIList,Table_ExternalData_1[[#This Row],[Item_key]],GDList,Table_ExternalData_1[[#Headers],[22]])</f>
        <v>0</v>
      </c>
      <c r="AB590" s="7">
        <f>SUMIFS(GQList,GIList,Table_ExternalData_1[[#This Row],[Item_key]],GDList,Table_ExternalData_1[[#Headers],[23]])</f>
        <v>0</v>
      </c>
      <c r="AC590" s="7">
        <f>SUMIFS(GQList,GIList,Table_ExternalData_1[[#This Row],[Item_key]],GDList,Table_ExternalData_1[[#Headers],[24]])</f>
        <v>0</v>
      </c>
      <c r="AD590" s="7">
        <f>SUMIFS(GQList,GIList,Table_ExternalData_1[[#This Row],[Item_key]],GDList,Table_ExternalData_1[[#Headers],[25]])</f>
        <v>0</v>
      </c>
      <c r="AE590" s="7">
        <f>SUMIFS(GQList,GIList,Table_ExternalData_1[[#This Row],[Item_key]],GDList,Table_ExternalData_1[[#Headers],[26]])</f>
        <v>0</v>
      </c>
      <c r="AF590" s="7">
        <f>SUMIFS(GQList,GIList,Table_ExternalData_1[[#This Row],[Item_key]],GDList,Table_ExternalData_1[[#Headers],[27]])</f>
        <v>0</v>
      </c>
      <c r="AG590" s="7">
        <f>SUMIFS(GQList,GIList,Table_ExternalData_1[[#This Row],[Item_key]],GDList,Table_ExternalData_1[[#Headers],[28]])</f>
        <v>0</v>
      </c>
      <c r="AH590" s="7">
        <f>SUMIFS(GQList,GIList,Table_ExternalData_1[[#This Row],[Item_key]],GDList,Table_ExternalData_1[[#Headers],[29]])</f>
        <v>0</v>
      </c>
      <c r="AI590" s="7">
        <f>SUMIFS(GQList,GIList,Table_ExternalData_1[[#This Row],[Item_key]],GDList,Table_ExternalData_1[[#Headers],[30]])</f>
        <v>0</v>
      </c>
      <c r="AJ590" s="7">
        <f>SUMIFS(GQList,GIList,Table_ExternalData_1[[#This Row],[Item_key]],GDList,Table_ExternalData_1[[#Headers],[31]])</f>
        <v>0</v>
      </c>
      <c r="AK590" s="7">
        <f>SUM(Table_ExternalData_1[[#This Row],[1]:[31]])</f>
        <v>500</v>
      </c>
    </row>
    <row r="591" spans="1:37" ht="24" hidden="1">
      <c r="A591" s="3" t="s">
        <v>1452</v>
      </c>
      <c r="B591" s="3" t="s">
        <v>251</v>
      </c>
      <c r="C591" s="3" t="s">
        <v>1537</v>
      </c>
      <c r="D591" s="3" t="s">
        <v>1538</v>
      </c>
      <c r="E591" s="6" t="s">
        <v>1662</v>
      </c>
      <c r="F591" s="7">
        <f>SUMIFS(GQList,GIList,Table_ExternalData_1[[#This Row],[Item_key]],GDList,Table_ExternalData_1[[#Headers],[1]])</f>
        <v>0</v>
      </c>
      <c r="G591" s="7">
        <f>SUMIFS(GQList,GIList,Table_ExternalData_1[[#This Row],[Item_key]],GDList,Table_ExternalData_1[[#Headers],[2]])</f>
        <v>0</v>
      </c>
      <c r="H591" s="7">
        <f>SUMIFS(GQList,GIList,Table_ExternalData_1[[#This Row],[Item_key]],GDList,Table_ExternalData_1[[#Headers],[3]])</f>
        <v>0</v>
      </c>
      <c r="I591" s="7">
        <f>SUMIFS(GQList,GIList,Table_ExternalData_1[[#This Row],[Item_key]],GDList,Table_ExternalData_1[[#Headers],[4]])</f>
        <v>0</v>
      </c>
      <c r="J591" s="7">
        <f>SUMIFS(GQList,GIList,Table_ExternalData_1[[#This Row],[Item_key]],GDList,Table_ExternalData_1[[#Headers],[5]])</f>
        <v>0</v>
      </c>
      <c r="K591" s="7">
        <f>SUMIFS(GQList,GIList,Table_ExternalData_1[[#This Row],[Item_key]],GDList,Table_ExternalData_1[[#Headers],[6]])</f>
        <v>0</v>
      </c>
      <c r="L591" s="7">
        <f>SUMIFS(GQList,GIList,Table_ExternalData_1[[#This Row],[Item_key]],GDList,Table_ExternalData_1[[#Headers],[7]])</f>
        <v>0</v>
      </c>
      <c r="M591" s="7">
        <f>SUMIFS(GQList,GIList,Table_ExternalData_1[[#This Row],[Item_key]],GDList,Table_ExternalData_1[[#Headers],[8]])</f>
        <v>0</v>
      </c>
      <c r="N591" s="7">
        <f>SUMIFS(GQList,GIList,Table_ExternalData_1[[#This Row],[Item_key]],GDList,Table_ExternalData_1[[#Headers],[9]])</f>
        <v>500</v>
      </c>
      <c r="O591" s="7">
        <f>SUMIFS(GQList,GIList,Table_ExternalData_1[[#This Row],[Item_key]],GDList,Table_ExternalData_1[[#Headers],[10]])</f>
        <v>0</v>
      </c>
      <c r="P591" s="7">
        <f>SUMIFS(GQList,GIList,Table_ExternalData_1[[#This Row],[Item_key]],GDList,Table_ExternalData_1[[#Headers],[11]])</f>
        <v>0</v>
      </c>
      <c r="Q591" s="7">
        <f>SUMIFS(GQList,GIList,Table_ExternalData_1[[#This Row],[Item_key]],GDList,Table_ExternalData_1[[#Headers],[12]])</f>
        <v>0</v>
      </c>
      <c r="R591" s="7">
        <f>SUMIFS(GQList,GIList,Table_ExternalData_1[[#This Row],[Item_key]],GDList,Table_ExternalData_1[[#Headers],[13]])</f>
        <v>0</v>
      </c>
      <c r="S591" s="7">
        <f>SUMIFS(GQList,GIList,Table_ExternalData_1[[#This Row],[Item_key]],GDList,Table_ExternalData_1[[#Headers],[14]])</f>
        <v>0</v>
      </c>
      <c r="T591" s="7">
        <f>SUMIFS(GQList,GIList,Table_ExternalData_1[[#This Row],[Item_key]],GDList,Table_ExternalData_1[[#Headers],[15]])</f>
        <v>0</v>
      </c>
      <c r="U591" s="7">
        <f>SUMIFS(GQList,GIList,Table_ExternalData_1[[#This Row],[Item_key]],GDList,Table_ExternalData_1[[#Headers],[16]])</f>
        <v>0</v>
      </c>
      <c r="V591" s="7">
        <f>SUMIFS(GQList,GIList,Table_ExternalData_1[[#This Row],[Item_key]],GDList,Table_ExternalData_1[[#Headers],[17]])</f>
        <v>0</v>
      </c>
      <c r="W591" s="7">
        <f>SUMIFS(GQList,GIList,Table_ExternalData_1[[#This Row],[Item_key]],GDList,Table_ExternalData_1[[#Headers],[18]])</f>
        <v>0</v>
      </c>
      <c r="X591" s="7">
        <f>SUMIFS(GQList,GIList,Table_ExternalData_1[[#This Row],[Item_key]],GDList,Table_ExternalData_1[[#Headers],[19]])</f>
        <v>0</v>
      </c>
      <c r="Y591" s="7">
        <f>SUMIFS(GQList,GIList,Table_ExternalData_1[[#This Row],[Item_key]],GDList,Table_ExternalData_1[[#Headers],[20]])</f>
        <v>0</v>
      </c>
      <c r="Z591" s="7">
        <f>SUMIFS(GQList,GIList,Table_ExternalData_1[[#This Row],[Item_key]],GDList,Table_ExternalData_1[[#Headers],[21]])</f>
        <v>0</v>
      </c>
      <c r="AA591" s="7">
        <f>SUMIFS(GQList,GIList,Table_ExternalData_1[[#This Row],[Item_key]],GDList,Table_ExternalData_1[[#Headers],[22]])</f>
        <v>0</v>
      </c>
      <c r="AB591" s="7">
        <f>SUMIFS(GQList,GIList,Table_ExternalData_1[[#This Row],[Item_key]],GDList,Table_ExternalData_1[[#Headers],[23]])</f>
        <v>0</v>
      </c>
      <c r="AC591" s="7">
        <f>SUMIFS(GQList,GIList,Table_ExternalData_1[[#This Row],[Item_key]],GDList,Table_ExternalData_1[[#Headers],[24]])</f>
        <v>0</v>
      </c>
      <c r="AD591" s="7">
        <f>SUMIFS(GQList,GIList,Table_ExternalData_1[[#This Row],[Item_key]],GDList,Table_ExternalData_1[[#Headers],[25]])</f>
        <v>0</v>
      </c>
      <c r="AE591" s="7">
        <f>SUMIFS(GQList,GIList,Table_ExternalData_1[[#This Row],[Item_key]],GDList,Table_ExternalData_1[[#Headers],[26]])</f>
        <v>0</v>
      </c>
      <c r="AF591" s="7">
        <f>SUMIFS(GQList,GIList,Table_ExternalData_1[[#This Row],[Item_key]],GDList,Table_ExternalData_1[[#Headers],[27]])</f>
        <v>0</v>
      </c>
      <c r="AG591" s="7">
        <f>SUMIFS(GQList,GIList,Table_ExternalData_1[[#This Row],[Item_key]],GDList,Table_ExternalData_1[[#Headers],[28]])</f>
        <v>0</v>
      </c>
      <c r="AH591" s="7">
        <f>SUMIFS(GQList,GIList,Table_ExternalData_1[[#This Row],[Item_key]],GDList,Table_ExternalData_1[[#Headers],[29]])</f>
        <v>0</v>
      </c>
      <c r="AI591" s="7">
        <f>SUMIFS(GQList,GIList,Table_ExternalData_1[[#This Row],[Item_key]],GDList,Table_ExternalData_1[[#Headers],[30]])</f>
        <v>0</v>
      </c>
      <c r="AJ591" s="7">
        <f>SUMIFS(GQList,GIList,Table_ExternalData_1[[#This Row],[Item_key]],GDList,Table_ExternalData_1[[#Headers],[31]])</f>
        <v>0</v>
      </c>
      <c r="AK591" s="7">
        <f>SUM(Table_ExternalData_1[[#This Row],[1]:[31]])</f>
        <v>500</v>
      </c>
    </row>
    <row r="592" spans="1:37" ht="24" hidden="1">
      <c r="A592" s="3" t="s">
        <v>1452</v>
      </c>
      <c r="B592" s="3" t="s">
        <v>252</v>
      </c>
      <c r="C592" s="3" t="s">
        <v>1539</v>
      </c>
      <c r="D592" s="3" t="s">
        <v>1540</v>
      </c>
      <c r="E592" s="6" t="s">
        <v>1662</v>
      </c>
      <c r="F592" s="7">
        <f>SUMIFS(GQList,GIList,Table_ExternalData_1[[#This Row],[Item_key]],GDList,Table_ExternalData_1[[#Headers],[1]])</f>
        <v>0</v>
      </c>
      <c r="G592" s="7">
        <f>SUMIFS(GQList,GIList,Table_ExternalData_1[[#This Row],[Item_key]],GDList,Table_ExternalData_1[[#Headers],[2]])</f>
        <v>0</v>
      </c>
      <c r="H592" s="7">
        <f>SUMIFS(GQList,GIList,Table_ExternalData_1[[#This Row],[Item_key]],GDList,Table_ExternalData_1[[#Headers],[3]])</f>
        <v>0</v>
      </c>
      <c r="I592" s="7">
        <f>SUMIFS(GQList,GIList,Table_ExternalData_1[[#This Row],[Item_key]],GDList,Table_ExternalData_1[[#Headers],[4]])</f>
        <v>0</v>
      </c>
      <c r="J592" s="7">
        <f>SUMIFS(GQList,GIList,Table_ExternalData_1[[#This Row],[Item_key]],GDList,Table_ExternalData_1[[#Headers],[5]])</f>
        <v>0</v>
      </c>
      <c r="K592" s="7">
        <f>SUMIFS(GQList,GIList,Table_ExternalData_1[[#This Row],[Item_key]],GDList,Table_ExternalData_1[[#Headers],[6]])</f>
        <v>0</v>
      </c>
      <c r="L592" s="7">
        <f>SUMIFS(GQList,GIList,Table_ExternalData_1[[#This Row],[Item_key]],GDList,Table_ExternalData_1[[#Headers],[7]])</f>
        <v>0</v>
      </c>
      <c r="M592" s="7">
        <f>SUMIFS(GQList,GIList,Table_ExternalData_1[[#This Row],[Item_key]],GDList,Table_ExternalData_1[[#Headers],[8]])</f>
        <v>0</v>
      </c>
      <c r="N592" s="7">
        <f>SUMIFS(GQList,GIList,Table_ExternalData_1[[#This Row],[Item_key]],GDList,Table_ExternalData_1[[#Headers],[9]])</f>
        <v>2500</v>
      </c>
      <c r="O592" s="7">
        <f>SUMIFS(GQList,GIList,Table_ExternalData_1[[#This Row],[Item_key]],GDList,Table_ExternalData_1[[#Headers],[10]])</f>
        <v>0</v>
      </c>
      <c r="P592" s="7">
        <f>SUMIFS(GQList,GIList,Table_ExternalData_1[[#This Row],[Item_key]],GDList,Table_ExternalData_1[[#Headers],[11]])</f>
        <v>0</v>
      </c>
      <c r="Q592" s="7">
        <f>SUMIFS(GQList,GIList,Table_ExternalData_1[[#This Row],[Item_key]],GDList,Table_ExternalData_1[[#Headers],[12]])</f>
        <v>0</v>
      </c>
      <c r="R592" s="7">
        <f>SUMIFS(GQList,GIList,Table_ExternalData_1[[#This Row],[Item_key]],GDList,Table_ExternalData_1[[#Headers],[13]])</f>
        <v>0</v>
      </c>
      <c r="S592" s="7">
        <f>SUMIFS(GQList,GIList,Table_ExternalData_1[[#This Row],[Item_key]],GDList,Table_ExternalData_1[[#Headers],[14]])</f>
        <v>0</v>
      </c>
      <c r="T592" s="7">
        <f>SUMIFS(GQList,GIList,Table_ExternalData_1[[#This Row],[Item_key]],GDList,Table_ExternalData_1[[#Headers],[15]])</f>
        <v>0</v>
      </c>
      <c r="U592" s="7">
        <f>SUMIFS(GQList,GIList,Table_ExternalData_1[[#This Row],[Item_key]],GDList,Table_ExternalData_1[[#Headers],[16]])</f>
        <v>0</v>
      </c>
      <c r="V592" s="7">
        <f>SUMIFS(GQList,GIList,Table_ExternalData_1[[#This Row],[Item_key]],GDList,Table_ExternalData_1[[#Headers],[17]])</f>
        <v>0</v>
      </c>
      <c r="W592" s="7">
        <f>SUMIFS(GQList,GIList,Table_ExternalData_1[[#This Row],[Item_key]],GDList,Table_ExternalData_1[[#Headers],[18]])</f>
        <v>0</v>
      </c>
      <c r="X592" s="7">
        <f>SUMIFS(GQList,GIList,Table_ExternalData_1[[#This Row],[Item_key]],GDList,Table_ExternalData_1[[#Headers],[19]])</f>
        <v>0</v>
      </c>
      <c r="Y592" s="7">
        <f>SUMIFS(GQList,GIList,Table_ExternalData_1[[#This Row],[Item_key]],GDList,Table_ExternalData_1[[#Headers],[20]])</f>
        <v>0</v>
      </c>
      <c r="Z592" s="7">
        <f>SUMIFS(GQList,GIList,Table_ExternalData_1[[#This Row],[Item_key]],GDList,Table_ExternalData_1[[#Headers],[21]])</f>
        <v>0</v>
      </c>
      <c r="AA592" s="7">
        <f>SUMIFS(GQList,GIList,Table_ExternalData_1[[#This Row],[Item_key]],GDList,Table_ExternalData_1[[#Headers],[22]])</f>
        <v>0</v>
      </c>
      <c r="AB592" s="7">
        <f>SUMIFS(GQList,GIList,Table_ExternalData_1[[#This Row],[Item_key]],GDList,Table_ExternalData_1[[#Headers],[23]])</f>
        <v>0</v>
      </c>
      <c r="AC592" s="7">
        <f>SUMIFS(GQList,GIList,Table_ExternalData_1[[#This Row],[Item_key]],GDList,Table_ExternalData_1[[#Headers],[24]])</f>
        <v>0</v>
      </c>
      <c r="AD592" s="7">
        <f>SUMIFS(GQList,GIList,Table_ExternalData_1[[#This Row],[Item_key]],GDList,Table_ExternalData_1[[#Headers],[25]])</f>
        <v>0</v>
      </c>
      <c r="AE592" s="7">
        <f>SUMIFS(GQList,GIList,Table_ExternalData_1[[#This Row],[Item_key]],GDList,Table_ExternalData_1[[#Headers],[26]])</f>
        <v>0</v>
      </c>
      <c r="AF592" s="7">
        <f>SUMIFS(GQList,GIList,Table_ExternalData_1[[#This Row],[Item_key]],GDList,Table_ExternalData_1[[#Headers],[27]])</f>
        <v>0</v>
      </c>
      <c r="AG592" s="7">
        <f>SUMIFS(GQList,GIList,Table_ExternalData_1[[#This Row],[Item_key]],GDList,Table_ExternalData_1[[#Headers],[28]])</f>
        <v>0</v>
      </c>
      <c r="AH592" s="7">
        <f>SUMIFS(GQList,GIList,Table_ExternalData_1[[#This Row],[Item_key]],GDList,Table_ExternalData_1[[#Headers],[29]])</f>
        <v>0</v>
      </c>
      <c r="AI592" s="7">
        <f>SUMIFS(GQList,GIList,Table_ExternalData_1[[#This Row],[Item_key]],GDList,Table_ExternalData_1[[#Headers],[30]])</f>
        <v>0</v>
      </c>
      <c r="AJ592" s="7">
        <f>SUMIFS(GQList,GIList,Table_ExternalData_1[[#This Row],[Item_key]],GDList,Table_ExternalData_1[[#Headers],[31]])</f>
        <v>0</v>
      </c>
      <c r="AK592" s="7">
        <f>SUM(Table_ExternalData_1[[#This Row],[1]:[31]])</f>
        <v>2500</v>
      </c>
    </row>
    <row r="593" spans="1:37" ht="24" hidden="1">
      <c r="A593" s="3" t="s">
        <v>1452</v>
      </c>
      <c r="B593" s="3" t="s">
        <v>253</v>
      </c>
      <c r="C593" s="3" t="s">
        <v>1541</v>
      </c>
      <c r="D593" s="3" t="s">
        <v>1542</v>
      </c>
      <c r="E593" s="6" t="s">
        <v>1662</v>
      </c>
      <c r="F593" s="7">
        <f>SUMIFS(GQList,GIList,Table_ExternalData_1[[#This Row],[Item_key]],GDList,Table_ExternalData_1[[#Headers],[1]])</f>
        <v>0</v>
      </c>
      <c r="G593" s="7">
        <f>SUMIFS(GQList,GIList,Table_ExternalData_1[[#This Row],[Item_key]],GDList,Table_ExternalData_1[[#Headers],[2]])</f>
        <v>0</v>
      </c>
      <c r="H593" s="7">
        <f>SUMIFS(GQList,GIList,Table_ExternalData_1[[#This Row],[Item_key]],GDList,Table_ExternalData_1[[#Headers],[3]])</f>
        <v>0</v>
      </c>
      <c r="I593" s="7">
        <f>SUMIFS(GQList,GIList,Table_ExternalData_1[[#This Row],[Item_key]],GDList,Table_ExternalData_1[[#Headers],[4]])</f>
        <v>0</v>
      </c>
      <c r="J593" s="7">
        <f>SUMIFS(GQList,GIList,Table_ExternalData_1[[#This Row],[Item_key]],GDList,Table_ExternalData_1[[#Headers],[5]])</f>
        <v>0</v>
      </c>
      <c r="K593" s="7">
        <f>SUMIFS(GQList,GIList,Table_ExternalData_1[[#This Row],[Item_key]],GDList,Table_ExternalData_1[[#Headers],[6]])</f>
        <v>0</v>
      </c>
      <c r="L593" s="7">
        <f>SUMIFS(GQList,GIList,Table_ExternalData_1[[#This Row],[Item_key]],GDList,Table_ExternalData_1[[#Headers],[7]])</f>
        <v>0</v>
      </c>
      <c r="M593" s="7">
        <f>SUMIFS(GQList,GIList,Table_ExternalData_1[[#This Row],[Item_key]],GDList,Table_ExternalData_1[[#Headers],[8]])</f>
        <v>0</v>
      </c>
      <c r="N593" s="7">
        <f>SUMIFS(GQList,GIList,Table_ExternalData_1[[#This Row],[Item_key]],GDList,Table_ExternalData_1[[#Headers],[9]])</f>
        <v>2500</v>
      </c>
      <c r="O593" s="7">
        <f>SUMIFS(GQList,GIList,Table_ExternalData_1[[#This Row],[Item_key]],GDList,Table_ExternalData_1[[#Headers],[10]])</f>
        <v>0</v>
      </c>
      <c r="P593" s="7">
        <f>SUMIFS(GQList,GIList,Table_ExternalData_1[[#This Row],[Item_key]],GDList,Table_ExternalData_1[[#Headers],[11]])</f>
        <v>0</v>
      </c>
      <c r="Q593" s="7">
        <f>SUMIFS(GQList,GIList,Table_ExternalData_1[[#This Row],[Item_key]],GDList,Table_ExternalData_1[[#Headers],[12]])</f>
        <v>0</v>
      </c>
      <c r="R593" s="7">
        <f>SUMIFS(GQList,GIList,Table_ExternalData_1[[#This Row],[Item_key]],GDList,Table_ExternalData_1[[#Headers],[13]])</f>
        <v>0</v>
      </c>
      <c r="S593" s="7">
        <f>SUMIFS(GQList,GIList,Table_ExternalData_1[[#This Row],[Item_key]],GDList,Table_ExternalData_1[[#Headers],[14]])</f>
        <v>0</v>
      </c>
      <c r="T593" s="7">
        <f>SUMIFS(GQList,GIList,Table_ExternalData_1[[#This Row],[Item_key]],GDList,Table_ExternalData_1[[#Headers],[15]])</f>
        <v>0</v>
      </c>
      <c r="U593" s="7">
        <f>SUMIFS(GQList,GIList,Table_ExternalData_1[[#This Row],[Item_key]],GDList,Table_ExternalData_1[[#Headers],[16]])</f>
        <v>0</v>
      </c>
      <c r="V593" s="7">
        <f>SUMIFS(GQList,GIList,Table_ExternalData_1[[#This Row],[Item_key]],GDList,Table_ExternalData_1[[#Headers],[17]])</f>
        <v>0</v>
      </c>
      <c r="W593" s="7">
        <f>SUMIFS(GQList,GIList,Table_ExternalData_1[[#This Row],[Item_key]],GDList,Table_ExternalData_1[[#Headers],[18]])</f>
        <v>0</v>
      </c>
      <c r="X593" s="7">
        <f>SUMIFS(GQList,GIList,Table_ExternalData_1[[#This Row],[Item_key]],GDList,Table_ExternalData_1[[#Headers],[19]])</f>
        <v>0</v>
      </c>
      <c r="Y593" s="7">
        <f>SUMIFS(GQList,GIList,Table_ExternalData_1[[#This Row],[Item_key]],GDList,Table_ExternalData_1[[#Headers],[20]])</f>
        <v>0</v>
      </c>
      <c r="Z593" s="7">
        <f>SUMIFS(GQList,GIList,Table_ExternalData_1[[#This Row],[Item_key]],GDList,Table_ExternalData_1[[#Headers],[21]])</f>
        <v>0</v>
      </c>
      <c r="AA593" s="7">
        <f>SUMIFS(GQList,GIList,Table_ExternalData_1[[#This Row],[Item_key]],GDList,Table_ExternalData_1[[#Headers],[22]])</f>
        <v>0</v>
      </c>
      <c r="AB593" s="7">
        <f>SUMIFS(GQList,GIList,Table_ExternalData_1[[#This Row],[Item_key]],GDList,Table_ExternalData_1[[#Headers],[23]])</f>
        <v>0</v>
      </c>
      <c r="AC593" s="7">
        <f>SUMIFS(GQList,GIList,Table_ExternalData_1[[#This Row],[Item_key]],GDList,Table_ExternalData_1[[#Headers],[24]])</f>
        <v>0</v>
      </c>
      <c r="AD593" s="7">
        <f>SUMIFS(GQList,GIList,Table_ExternalData_1[[#This Row],[Item_key]],GDList,Table_ExternalData_1[[#Headers],[25]])</f>
        <v>0</v>
      </c>
      <c r="AE593" s="7">
        <f>SUMIFS(GQList,GIList,Table_ExternalData_1[[#This Row],[Item_key]],GDList,Table_ExternalData_1[[#Headers],[26]])</f>
        <v>0</v>
      </c>
      <c r="AF593" s="7">
        <f>SUMIFS(GQList,GIList,Table_ExternalData_1[[#This Row],[Item_key]],GDList,Table_ExternalData_1[[#Headers],[27]])</f>
        <v>0</v>
      </c>
      <c r="AG593" s="7">
        <f>SUMIFS(GQList,GIList,Table_ExternalData_1[[#This Row],[Item_key]],GDList,Table_ExternalData_1[[#Headers],[28]])</f>
        <v>0</v>
      </c>
      <c r="AH593" s="7">
        <f>SUMIFS(GQList,GIList,Table_ExternalData_1[[#This Row],[Item_key]],GDList,Table_ExternalData_1[[#Headers],[29]])</f>
        <v>0</v>
      </c>
      <c r="AI593" s="7">
        <f>SUMIFS(GQList,GIList,Table_ExternalData_1[[#This Row],[Item_key]],GDList,Table_ExternalData_1[[#Headers],[30]])</f>
        <v>0</v>
      </c>
      <c r="AJ593" s="7">
        <f>SUMIFS(GQList,GIList,Table_ExternalData_1[[#This Row],[Item_key]],GDList,Table_ExternalData_1[[#Headers],[31]])</f>
        <v>0</v>
      </c>
      <c r="AK593" s="7">
        <f>SUM(Table_ExternalData_1[[#This Row],[1]:[31]])</f>
        <v>2500</v>
      </c>
    </row>
    <row r="594" spans="1:37" ht="24" hidden="1">
      <c r="A594" s="3" t="s">
        <v>1452</v>
      </c>
      <c r="B594" s="3" t="s">
        <v>254</v>
      </c>
      <c r="C594" s="3" t="s">
        <v>1543</v>
      </c>
      <c r="D594" s="3" t="s">
        <v>1544</v>
      </c>
      <c r="E594" s="6" t="s">
        <v>1662</v>
      </c>
      <c r="F594" s="7">
        <f>SUMIFS(GQList,GIList,Table_ExternalData_1[[#This Row],[Item_key]],GDList,Table_ExternalData_1[[#Headers],[1]])</f>
        <v>0</v>
      </c>
      <c r="G594" s="7">
        <f>SUMIFS(GQList,GIList,Table_ExternalData_1[[#This Row],[Item_key]],GDList,Table_ExternalData_1[[#Headers],[2]])</f>
        <v>0</v>
      </c>
      <c r="H594" s="7">
        <f>SUMIFS(GQList,GIList,Table_ExternalData_1[[#This Row],[Item_key]],GDList,Table_ExternalData_1[[#Headers],[3]])</f>
        <v>0</v>
      </c>
      <c r="I594" s="7">
        <f>SUMIFS(GQList,GIList,Table_ExternalData_1[[#This Row],[Item_key]],GDList,Table_ExternalData_1[[#Headers],[4]])</f>
        <v>0</v>
      </c>
      <c r="J594" s="7">
        <f>SUMIFS(GQList,GIList,Table_ExternalData_1[[#This Row],[Item_key]],GDList,Table_ExternalData_1[[#Headers],[5]])</f>
        <v>0</v>
      </c>
      <c r="K594" s="7">
        <f>SUMIFS(GQList,GIList,Table_ExternalData_1[[#This Row],[Item_key]],GDList,Table_ExternalData_1[[#Headers],[6]])</f>
        <v>0</v>
      </c>
      <c r="L594" s="7">
        <f>SUMIFS(GQList,GIList,Table_ExternalData_1[[#This Row],[Item_key]],GDList,Table_ExternalData_1[[#Headers],[7]])</f>
        <v>0</v>
      </c>
      <c r="M594" s="7">
        <f>SUMIFS(GQList,GIList,Table_ExternalData_1[[#This Row],[Item_key]],GDList,Table_ExternalData_1[[#Headers],[8]])</f>
        <v>0</v>
      </c>
      <c r="N594" s="7">
        <f>SUMIFS(GQList,GIList,Table_ExternalData_1[[#This Row],[Item_key]],GDList,Table_ExternalData_1[[#Headers],[9]])</f>
        <v>2500</v>
      </c>
      <c r="O594" s="7">
        <f>SUMIFS(GQList,GIList,Table_ExternalData_1[[#This Row],[Item_key]],GDList,Table_ExternalData_1[[#Headers],[10]])</f>
        <v>0</v>
      </c>
      <c r="P594" s="7">
        <f>SUMIFS(GQList,GIList,Table_ExternalData_1[[#This Row],[Item_key]],GDList,Table_ExternalData_1[[#Headers],[11]])</f>
        <v>0</v>
      </c>
      <c r="Q594" s="7">
        <f>SUMIFS(GQList,GIList,Table_ExternalData_1[[#This Row],[Item_key]],GDList,Table_ExternalData_1[[#Headers],[12]])</f>
        <v>0</v>
      </c>
      <c r="R594" s="7">
        <f>SUMIFS(GQList,GIList,Table_ExternalData_1[[#This Row],[Item_key]],GDList,Table_ExternalData_1[[#Headers],[13]])</f>
        <v>0</v>
      </c>
      <c r="S594" s="7">
        <f>SUMIFS(GQList,GIList,Table_ExternalData_1[[#This Row],[Item_key]],GDList,Table_ExternalData_1[[#Headers],[14]])</f>
        <v>0</v>
      </c>
      <c r="T594" s="7">
        <f>SUMIFS(GQList,GIList,Table_ExternalData_1[[#This Row],[Item_key]],GDList,Table_ExternalData_1[[#Headers],[15]])</f>
        <v>0</v>
      </c>
      <c r="U594" s="7">
        <f>SUMIFS(GQList,GIList,Table_ExternalData_1[[#This Row],[Item_key]],GDList,Table_ExternalData_1[[#Headers],[16]])</f>
        <v>0</v>
      </c>
      <c r="V594" s="7">
        <f>SUMIFS(GQList,GIList,Table_ExternalData_1[[#This Row],[Item_key]],GDList,Table_ExternalData_1[[#Headers],[17]])</f>
        <v>0</v>
      </c>
      <c r="W594" s="7">
        <f>SUMIFS(GQList,GIList,Table_ExternalData_1[[#This Row],[Item_key]],GDList,Table_ExternalData_1[[#Headers],[18]])</f>
        <v>0</v>
      </c>
      <c r="X594" s="7">
        <f>SUMIFS(GQList,GIList,Table_ExternalData_1[[#This Row],[Item_key]],GDList,Table_ExternalData_1[[#Headers],[19]])</f>
        <v>0</v>
      </c>
      <c r="Y594" s="7">
        <f>SUMIFS(GQList,GIList,Table_ExternalData_1[[#This Row],[Item_key]],GDList,Table_ExternalData_1[[#Headers],[20]])</f>
        <v>0</v>
      </c>
      <c r="Z594" s="7">
        <f>SUMIFS(GQList,GIList,Table_ExternalData_1[[#This Row],[Item_key]],GDList,Table_ExternalData_1[[#Headers],[21]])</f>
        <v>0</v>
      </c>
      <c r="AA594" s="7">
        <f>SUMIFS(GQList,GIList,Table_ExternalData_1[[#This Row],[Item_key]],GDList,Table_ExternalData_1[[#Headers],[22]])</f>
        <v>0</v>
      </c>
      <c r="AB594" s="7">
        <f>SUMIFS(GQList,GIList,Table_ExternalData_1[[#This Row],[Item_key]],GDList,Table_ExternalData_1[[#Headers],[23]])</f>
        <v>0</v>
      </c>
      <c r="AC594" s="7">
        <f>SUMIFS(GQList,GIList,Table_ExternalData_1[[#This Row],[Item_key]],GDList,Table_ExternalData_1[[#Headers],[24]])</f>
        <v>0</v>
      </c>
      <c r="AD594" s="7">
        <f>SUMIFS(GQList,GIList,Table_ExternalData_1[[#This Row],[Item_key]],GDList,Table_ExternalData_1[[#Headers],[25]])</f>
        <v>0</v>
      </c>
      <c r="AE594" s="7">
        <f>SUMIFS(GQList,GIList,Table_ExternalData_1[[#This Row],[Item_key]],GDList,Table_ExternalData_1[[#Headers],[26]])</f>
        <v>0</v>
      </c>
      <c r="AF594" s="7">
        <f>SUMIFS(GQList,GIList,Table_ExternalData_1[[#This Row],[Item_key]],GDList,Table_ExternalData_1[[#Headers],[27]])</f>
        <v>0</v>
      </c>
      <c r="AG594" s="7">
        <f>SUMIFS(GQList,GIList,Table_ExternalData_1[[#This Row],[Item_key]],GDList,Table_ExternalData_1[[#Headers],[28]])</f>
        <v>0</v>
      </c>
      <c r="AH594" s="7">
        <f>SUMIFS(GQList,GIList,Table_ExternalData_1[[#This Row],[Item_key]],GDList,Table_ExternalData_1[[#Headers],[29]])</f>
        <v>0</v>
      </c>
      <c r="AI594" s="7">
        <f>SUMIFS(GQList,GIList,Table_ExternalData_1[[#This Row],[Item_key]],GDList,Table_ExternalData_1[[#Headers],[30]])</f>
        <v>0</v>
      </c>
      <c r="AJ594" s="7">
        <f>SUMIFS(GQList,GIList,Table_ExternalData_1[[#This Row],[Item_key]],GDList,Table_ExternalData_1[[#Headers],[31]])</f>
        <v>0</v>
      </c>
      <c r="AK594" s="7">
        <f>SUM(Table_ExternalData_1[[#This Row],[1]:[31]])</f>
        <v>2500</v>
      </c>
    </row>
    <row r="595" spans="1:37" ht="24" hidden="1">
      <c r="A595" s="3" t="s">
        <v>1452</v>
      </c>
      <c r="B595" s="3" t="s">
        <v>255</v>
      </c>
      <c r="C595" s="3" t="s">
        <v>1545</v>
      </c>
      <c r="D595" s="3" t="s">
        <v>1546</v>
      </c>
      <c r="E595" s="6" t="s">
        <v>1662</v>
      </c>
      <c r="F595" s="7">
        <f>SUMIFS(GQList,GIList,Table_ExternalData_1[[#This Row],[Item_key]],GDList,Table_ExternalData_1[[#Headers],[1]])</f>
        <v>0</v>
      </c>
      <c r="G595" s="7">
        <f>SUMIFS(GQList,GIList,Table_ExternalData_1[[#This Row],[Item_key]],GDList,Table_ExternalData_1[[#Headers],[2]])</f>
        <v>0</v>
      </c>
      <c r="H595" s="7">
        <f>SUMIFS(GQList,GIList,Table_ExternalData_1[[#This Row],[Item_key]],GDList,Table_ExternalData_1[[#Headers],[3]])</f>
        <v>0</v>
      </c>
      <c r="I595" s="7">
        <f>SUMIFS(GQList,GIList,Table_ExternalData_1[[#This Row],[Item_key]],GDList,Table_ExternalData_1[[#Headers],[4]])</f>
        <v>0</v>
      </c>
      <c r="J595" s="7">
        <f>SUMIFS(GQList,GIList,Table_ExternalData_1[[#This Row],[Item_key]],GDList,Table_ExternalData_1[[#Headers],[5]])</f>
        <v>0</v>
      </c>
      <c r="K595" s="7">
        <f>SUMIFS(GQList,GIList,Table_ExternalData_1[[#This Row],[Item_key]],GDList,Table_ExternalData_1[[#Headers],[6]])</f>
        <v>0</v>
      </c>
      <c r="L595" s="7">
        <f>SUMIFS(GQList,GIList,Table_ExternalData_1[[#This Row],[Item_key]],GDList,Table_ExternalData_1[[#Headers],[7]])</f>
        <v>0</v>
      </c>
      <c r="M595" s="7">
        <f>SUMIFS(GQList,GIList,Table_ExternalData_1[[#This Row],[Item_key]],GDList,Table_ExternalData_1[[#Headers],[8]])</f>
        <v>0</v>
      </c>
      <c r="N595" s="7">
        <f>SUMIFS(GQList,GIList,Table_ExternalData_1[[#This Row],[Item_key]],GDList,Table_ExternalData_1[[#Headers],[9]])</f>
        <v>2500</v>
      </c>
      <c r="O595" s="7">
        <f>SUMIFS(GQList,GIList,Table_ExternalData_1[[#This Row],[Item_key]],GDList,Table_ExternalData_1[[#Headers],[10]])</f>
        <v>0</v>
      </c>
      <c r="P595" s="7">
        <f>SUMIFS(GQList,GIList,Table_ExternalData_1[[#This Row],[Item_key]],GDList,Table_ExternalData_1[[#Headers],[11]])</f>
        <v>0</v>
      </c>
      <c r="Q595" s="7">
        <f>SUMIFS(GQList,GIList,Table_ExternalData_1[[#This Row],[Item_key]],GDList,Table_ExternalData_1[[#Headers],[12]])</f>
        <v>0</v>
      </c>
      <c r="R595" s="7">
        <f>SUMIFS(GQList,GIList,Table_ExternalData_1[[#This Row],[Item_key]],GDList,Table_ExternalData_1[[#Headers],[13]])</f>
        <v>0</v>
      </c>
      <c r="S595" s="7">
        <f>SUMIFS(GQList,GIList,Table_ExternalData_1[[#This Row],[Item_key]],GDList,Table_ExternalData_1[[#Headers],[14]])</f>
        <v>0</v>
      </c>
      <c r="T595" s="7">
        <f>SUMIFS(GQList,GIList,Table_ExternalData_1[[#This Row],[Item_key]],GDList,Table_ExternalData_1[[#Headers],[15]])</f>
        <v>0</v>
      </c>
      <c r="U595" s="7">
        <f>SUMIFS(GQList,GIList,Table_ExternalData_1[[#This Row],[Item_key]],GDList,Table_ExternalData_1[[#Headers],[16]])</f>
        <v>0</v>
      </c>
      <c r="V595" s="7">
        <f>SUMIFS(GQList,GIList,Table_ExternalData_1[[#This Row],[Item_key]],GDList,Table_ExternalData_1[[#Headers],[17]])</f>
        <v>0</v>
      </c>
      <c r="W595" s="7">
        <f>SUMIFS(GQList,GIList,Table_ExternalData_1[[#This Row],[Item_key]],GDList,Table_ExternalData_1[[#Headers],[18]])</f>
        <v>0</v>
      </c>
      <c r="X595" s="7">
        <f>SUMIFS(GQList,GIList,Table_ExternalData_1[[#This Row],[Item_key]],GDList,Table_ExternalData_1[[#Headers],[19]])</f>
        <v>0</v>
      </c>
      <c r="Y595" s="7">
        <f>SUMIFS(GQList,GIList,Table_ExternalData_1[[#This Row],[Item_key]],GDList,Table_ExternalData_1[[#Headers],[20]])</f>
        <v>0</v>
      </c>
      <c r="Z595" s="7">
        <f>SUMIFS(GQList,GIList,Table_ExternalData_1[[#This Row],[Item_key]],GDList,Table_ExternalData_1[[#Headers],[21]])</f>
        <v>0</v>
      </c>
      <c r="AA595" s="7">
        <f>SUMIFS(GQList,GIList,Table_ExternalData_1[[#This Row],[Item_key]],GDList,Table_ExternalData_1[[#Headers],[22]])</f>
        <v>0</v>
      </c>
      <c r="AB595" s="7">
        <f>SUMIFS(GQList,GIList,Table_ExternalData_1[[#This Row],[Item_key]],GDList,Table_ExternalData_1[[#Headers],[23]])</f>
        <v>0</v>
      </c>
      <c r="AC595" s="7">
        <f>SUMIFS(GQList,GIList,Table_ExternalData_1[[#This Row],[Item_key]],GDList,Table_ExternalData_1[[#Headers],[24]])</f>
        <v>0</v>
      </c>
      <c r="AD595" s="7">
        <f>SUMIFS(GQList,GIList,Table_ExternalData_1[[#This Row],[Item_key]],GDList,Table_ExternalData_1[[#Headers],[25]])</f>
        <v>0</v>
      </c>
      <c r="AE595" s="7">
        <f>SUMIFS(GQList,GIList,Table_ExternalData_1[[#This Row],[Item_key]],GDList,Table_ExternalData_1[[#Headers],[26]])</f>
        <v>0</v>
      </c>
      <c r="AF595" s="7">
        <f>SUMIFS(GQList,GIList,Table_ExternalData_1[[#This Row],[Item_key]],GDList,Table_ExternalData_1[[#Headers],[27]])</f>
        <v>0</v>
      </c>
      <c r="AG595" s="7">
        <f>SUMIFS(GQList,GIList,Table_ExternalData_1[[#This Row],[Item_key]],GDList,Table_ExternalData_1[[#Headers],[28]])</f>
        <v>0</v>
      </c>
      <c r="AH595" s="7">
        <f>SUMIFS(GQList,GIList,Table_ExternalData_1[[#This Row],[Item_key]],GDList,Table_ExternalData_1[[#Headers],[29]])</f>
        <v>0</v>
      </c>
      <c r="AI595" s="7">
        <f>SUMIFS(GQList,GIList,Table_ExternalData_1[[#This Row],[Item_key]],GDList,Table_ExternalData_1[[#Headers],[30]])</f>
        <v>0</v>
      </c>
      <c r="AJ595" s="7">
        <f>SUMIFS(GQList,GIList,Table_ExternalData_1[[#This Row],[Item_key]],GDList,Table_ExternalData_1[[#Headers],[31]])</f>
        <v>0</v>
      </c>
      <c r="AK595" s="7">
        <f>SUM(Table_ExternalData_1[[#This Row],[1]:[31]])</f>
        <v>2500</v>
      </c>
    </row>
    <row r="596" spans="1:37" ht="24" hidden="1">
      <c r="A596" s="3" t="s">
        <v>1452</v>
      </c>
      <c r="B596" s="3" t="s">
        <v>256</v>
      </c>
      <c r="C596" s="3" t="s">
        <v>1547</v>
      </c>
      <c r="D596" s="3" t="s">
        <v>1548</v>
      </c>
      <c r="E596" s="6" t="s">
        <v>1662</v>
      </c>
      <c r="F596" s="7">
        <f>SUMIFS(GQList,GIList,Table_ExternalData_1[[#This Row],[Item_key]],GDList,Table_ExternalData_1[[#Headers],[1]])</f>
        <v>0</v>
      </c>
      <c r="G596" s="7">
        <f>SUMIFS(GQList,GIList,Table_ExternalData_1[[#This Row],[Item_key]],GDList,Table_ExternalData_1[[#Headers],[2]])</f>
        <v>0</v>
      </c>
      <c r="H596" s="7">
        <f>SUMIFS(GQList,GIList,Table_ExternalData_1[[#This Row],[Item_key]],GDList,Table_ExternalData_1[[#Headers],[3]])</f>
        <v>0</v>
      </c>
      <c r="I596" s="7">
        <f>SUMIFS(GQList,GIList,Table_ExternalData_1[[#This Row],[Item_key]],GDList,Table_ExternalData_1[[#Headers],[4]])</f>
        <v>0</v>
      </c>
      <c r="J596" s="7">
        <f>SUMIFS(GQList,GIList,Table_ExternalData_1[[#This Row],[Item_key]],GDList,Table_ExternalData_1[[#Headers],[5]])</f>
        <v>0</v>
      </c>
      <c r="K596" s="7">
        <f>SUMIFS(GQList,GIList,Table_ExternalData_1[[#This Row],[Item_key]],GDList,Table_ExternalData_1[[#Headers],[6]])</f>
        <v>0</v>
      </c>
      <c r="L596" s="7">
        <f>SUMIFS(GQList,GIList,Table_ExternalData_1[[#This Row],[Item_key]],GDList,Table_ExternalData_1[[#Headers],[7]])</f>
        <v>0</v>
      </c>
      <c r="M596" s="7">
        <f>SUMIFS(GQList,GIList,Table_ExternalData_1[[#This Row],[Item_key]],GDList,Table_ExternalData_1[[#Headers],[8]])</f>
        <v>0</v>
      </c>
      <c r="N596" s="7">
        <f>SUMIFS(GQList,GIList,Table_ExternalData_1[[#This Row],[Item_key]],GDList,Table_ExternalData_1[[#Headers],[9]])</f>
        <v>1500</v>
      </c>
      <c r="O596" s="7">
        <f>SUMIFS(GQList,GIList,Table_ExternalData_1[[#This Row],[Item_key]],GDList,Table_ExternalData_1[[#Headers],[10]])</f>
        <v>0</v>
      </c>
      <c r="P596" s="7">
        <f>SUMIFS(GQList,GIList,Table_ExternalData_1[[#This Row],[Item_key]],GDList,Table_ExternalData_1[[#Headers],[11]])</f>
        <v>0</v>
      </c>
      <c r="Q596" s="7">
        <f>SUMIFS(GQList,GIList,Table_ExternalData_1[[#This Row],[Item_key]],GDList,Table_ExternalData_1[[#Headers],[12]])</f>
        <v>0</v>
      </c>
      <c r="R596" s="7">
        <f>SUMIFS(GQList,GIList,Table_ExternalData_1[[#This Row],[Item_key]],GDList,Table_ExternalData_1[[#Headers],[13]])</f>
        <v>0</v>
      </c>
      <c r="S596" s="7">
        <f>SUMIFS(GQList,GIList,Table_ExternalData_1[[#This Row],[Item_key]],GDList,Table_ExternalData_1[[#Headers],[14]])</f>
        <v>0</v>
      </c>
      <c r="T596" s="7">
        <f>SUMIFS(GQList,GIList,Table_ExternalData_1[[#This Row],[Item_key]],GDList,Table_ExternalData_1[[#Headers],[15]])</f>
        <v>0</v>
      </c>
      <c r="U596" s="7">
        <f>SUMIFS(GQList,GIList,Table_ExternalData_1[[#This Row],[Item_key]],GDList,Table_ExternalData_1[[#Headers],[16]])</f>
        <v>0</v>
      </c>
      <c r="V596" s="7">
        <f>SUMIFS(GQList,GIList,Table_ExternalData_1[[#This Row],[Item_key]],GDList,Table_ExternalData_1[[#Headers],[17]])</f>
        <v>0</v>
      </c>
      <c r="W596" s="7">
        <f>SUMIFS(GQList,GIList,Table_ExternalData_1[[#This Row],[Item_key]],GDList,Table_ExternalData_1[[#Headers],[18]])</f>
        <v>0</v>
      </c>
      <c r="X596" s="7">
        <f>SUMIFS(GQList,GIList,Table_ExternalData_1[[#This Row],[Item_key]],GDList,Table_ExternalData_1[[#Headers],[19]])</f>
        <v>0</v>
      </c>
      <c r="Y596" s="7">
        <f>SUMIFS(GQList,GIList,Table_ExternalData_1[[#This Row],[Item_key]],GDList,Table_ExternalData_1[[#Headers],[20]])</f>
        <v>0</v>
      </c>
      <c r="Z596" s="7">
        <f>SUMIFS(GQList,GIList,Table_ExternalData_1[[#This Row],[Item_key]],GDList,Table_ExternalData_1[[#Headers],[21]])</f>
        <v>0</v>
      </c>
      <c r="AA596" s="7">
        <f>SUMIFS(GQList,GIList,Table_ExternalData_1[[#This Row],[Item_key]],GDList,Table_ExternalData_1[[#Headers],[22]])</f>
        <v>0</v>
      </c>
      <c r="AB596" s="7">
        <f>SUMIFS(GQList,GIList,Table_ExternalData_1[[#This Row],[Item_key]],GDList,Table_ExternalData_1[[#Headers],[23]])</f>
        <v>0</v>
      </c>
      <c r="AC596" s="7">
        <f>SUMIFS(GQList,GIList,Table_ExternalData_1[[#This Row],[Item_key]],GDList,Table_ExternalData_1[[#Headers],[24]])</f>
        <v>0</v>
      </c>
      <c r="AD596" s="7">
        <f>SUMIFS(GQList,GIList,Table_ExternalData_1[[#This Row],[Item_key]],GDList,Table_ExternalData_1[[#Headers],[25]])</f>
        <v>0</v>
      </c>
      <c r="AE596" s="7">
        <f>SUMIFS(GQList,GIList,Table_ExternalData_1[[#This Row],[Item_key]],GDList,Table_ExternalData_1[[#Headers],[26]])</f>
        <v>0</v>
      </c>
      <c r="AF596" s="7">
        <f>SUMIFS(GQList,GIList,Table_ExternalData_1[[#This Row],[Item_key]],GDList,Table_ExternalData_1[[#Headers],[27]])</f>
        <v>0</v>
      </c>
      <c r="AG596" s="7">
        <f>SUMIFS(GQList,GIList,Table_ExternalData_1[[#This Row],[Item_key]],GDList,Table_ExternalData_1[[#Headers],[28]])</f>
        <v>0</v>
      </c>
      <c r="AH596" s="7">
        <f>SUMIFS(GQList,GIList,Table_ExternalData_1[[#This Row],[Item_key]],GDList,Table_ExternalData_1[[#Headers],[29]])</f>
        <v>0</v>
      </c>
      <c r="AI596" s="7">
        <f>SUMIFS(GQList,GIList,Table_ExternalData_1[[#This Row],[Item_key]],GDList,Table_ExternalData_1[[#Headers],[30]])</f>
        <v>0</v>
      </c>
      <c r="AJ596" s="7">
        <f>SUMIFS(GQList,GIList,Table_ExternalData_1[[#This Row],[Item_key]],GDList,Table_ExternalData_1[[#Headers],[31]])</f>
        <v>0</v>
      </c>
      <c r="AK596" s="7">
        <f>SUM(Table_ExternalData_1[[#This Row],[1]:[31]])</f>
        <v>1500</v>
      </c>
    </row>
    <row r="597" spans="1:37" ht="24" hidden="1">
      <c r="A597" s="3" t="s">
        <v>1452</v>
      </c>
      <c r="B597" s="3" t="s">
        <v>257</v>
      </c>
      <c r="C597" s="3" t="s">
        <v>1549</v>
      </c>
      <c r="D597" s="3" t="s">
        <v>1550</v>
      </c>
      <c r="E597" s="6" t="s">
        <v>1662</v>
      </c>
      <c r="F597" s="7">
        <f>SUMIFS(GQList,GIList,Table_ExternalData_1[[#This Row],[Item_key]],GDList,Table_ExternalData_1[[#Headers],[1]])</f>
        <v>0</v>
      </c>
      <c r="G597" s="7">
        <f>SUMIFS(GQList,GIList,Table_ExternalData_1[[#This Row],[Item_key]],GDList,Table_ExternalData_1[[#Headers],[2]])</f>
        <v>0</v>
      </c>
      <c r="H597" s="7">
        <f>SUMIFS(GQList,GIList,Table_ExternalData_1[[#This Row],[Item_key]],GDList,Table_ExternalData_1[[#Headers],[3]])</f>
        <v>0</v>
      </c>
      <c r="I597" s="7">
        <f>SUMIFS(GQList,GIList,Table_ExternalData_1[[#This Row],[Item_key]],GDList,Table_ExternalData_1[[#Headers],[4]])</f>
        <v>0</v>
      </c>
      <c r="J597" s="7">
        <f>SUMIFS(GQList,GIList,Table_ExternalData_1[[#This Row],[Item_key]],GDList,Table_ExternalData_1[[#Headers],[5]])</f>
        <v>0</v>
      </c>
      <c r="K597" s="7">
        <f>SUMIFS(GQList,GIList,Table_ExternalData_1[[#This Row],[Item_key]],GDList,Table_ExternalData_1[[#Headers],[6]])</f>
        <v>0</v>
      </c>
      <c r="L597" s="7">
        <f>SUMIFS(GQList,GIList,Table_ExternalData_1[[#This Row],[Item_key]],GDList,Table_ExternalData_1[[#Headers],[7]])</f>
        <v>0</v>
      </c>
      <c r="M597" s="7">
        <f>SUMIFS(GQList,GIList,Table_ExternalData_1[[#This Row],[Item_key]],GDList,Table_ExternalData_1[[#Headers],[8]])</f>
        <v>0</v>
      </c>
      <c r="N597" s="7">
        <f>SUMIFS(GQList,GIList,Table_ExternalData_1[[#This Row],[Item_key]],GDList,Table_ExternalData_1[[#Headers],[9]])</f>
        <v>1000</v>
      </c>
      <c r="O597" s="7">
        <f>SUMIFS(GQList,GIList,Table_ExternalData_1[[#This Row],[Item_key]],GDList,Table_ExternalData_1[[#Headers],[10]])</f>
        <v>0</v>
      </c>
      <c r="P597" s="7">
        <f>SUMIFS(GQList,GIList,Table_ExternalData_1[[#This Row],[Item_key]],GDList,Table_ExternalData_1[[#Headers],[11]])</f>
        <v>0</v>
      </c>
      <c r="Q597" s="7">
        <f>SUMIFS(GQList,GIList,Table_ExternalData_1[[#This Row],[Item_key]],GDList,Table_ExternalData_1[[#Headers],[12]])</f>
        <v>0</v>
      </c>
      <c r="R597" s="7">
        <f>SUMIFS(GQList,GIList,Table_ExternalData_1[[#This Row],[Item_key]],GDList,Table_ExternalData_1[[#Headers],[13]])</f>
        <v>0</v>
      </c>
      <c r="S597" s="7">
        <f>SUMIFS(GQList,GIList,Table_ExternalData_1[[#This Row],[Item_key]],GDList,Table_ExternalData_1[[#Headers],[14]])</f>
        <v>0</v>
      </c>
      <c r="T597" s="7">
        <f>SUMIFS(GQList,GIList,Table_ExternalData_1[[#This Row],[Item_key]],GDList,Table_ExternalData_1[[#Headers],[15]])</f>
        <v>0</v>
      </c>
      <c r="U597" s="7">
        <f>SUMIFS(GQList,GIList,Table_ExternalData_1[[#This Row],[Item_key]],GDList,Table_ExternalData_1[[#Headers],[16]])</f>
        <v>0</v>
      </c>
      <c r="V597" s="7">
        <f>SUMIFS(GQList,GIList,Table_ExternalData_1[[#This Row],[Item_key]],GDList,Table_ExternalData_1[[#Headers],[17]])</f>
        <v>0</v>
      </c>
      <c r="W597" s="7">
        <f>SUMIFS(GQList,GIList,Table_ExternalData_1[[#This Row],[Item_key]],GDList,Table_ExternalData_1[[#Headers],[18]])</f>
        <v>0</v>
      </c>
      <c r="X597" s="7">
        <f>SUMIFS(GQList,GIList,Table_ExternalData_1[[#This Row],[Item_key]],GDList,Table_ExternalData_1[[#Headers],[19]])</f>
        <v>0</v>
      </c>
      <c r="Y597" s="7">
        <f>SUMIFS(GQList,GIList,Table_ExternalData_1[[#This Row],[Item_key]],GDList,Table_ExternalData_1[[#Headers],[20]])</f>
        <v>0</v>
      </c>
      <c r="Z597" s="7">
        <f>SUMIFS(GQList,GIList,Table_ExternalData_1[[#This Row],[Item_key]],GDList,Table_ExternalData_1[[#Headers],[21]])</f>
        <v>0</v>
      </c>
      <c r="AA597" s="7">
        <f>SUMIFS(GQList,GIList,Table_ExternalData_1[[#This Row],[Item_key]],GDList,Table_ExternalData_1[[#Headers],[22]])</f>
        <v>0</v>
      </c>
      <c r="AB597" s="7">
        <f>SUMIFS(GQList,GIList,Table_ExternalData_1[[#This Row],[Item_key]],GDList,Table_ExternalData_1[[#Headers],[23]])</f>
        <v>0</v>
      </c>
      <c r="AC597" s="7">
        <f>SUMIFS(GQList,GIList,Table_ExternalData_1[[#This Row],[Item_key]],GDList,Table_ExternalData_1[[#Headers],[24]])</f>
        <v>0</v>
      </c>
      <c r="AD597" s="7">
        <f>SUMIFS(GQList,GIList,Table_ExternalData_1[[#This Row],[Item_key]],GDList,Table_ExternalData_1[[#Headers],[25]])</f>
        <v>0</v>
      </c>
      <c r="AE597" s="7">
        <f>SUMIFS(GQList,GIList,Table_ExternalData_1[[#This Row],[Item_key]],GDList,Table_ExternalData_1[[#Headers],[26]])</f>
        <v>0</v>
      </c>
      <c r="AF597" s="7">
        <f>SUMIFS(GQList,GIList,Table_ExternalData_1[[#This Row],[Item_key]],GDList,Table_ExternalData_1[[#Headers],[27]])</f>
        <v>0</v>
      </c>
      <c r="AG597" s="7">
        <f>SUMIFS(GQList,GIList,Table_ExternalData_1[[#This Row],[Item_key]],GDList,Table_ExternalData_1[[#Headers],[28]])</f>
        <v>0</v>
      </c>
      <c r="AH597" s="7">
        <f>SUMIFS(GQList,GIList,Table_ExternalData_1[[#This Row],[Item_key]],GDList,Table_ExternalData_1[[#Headers],[29]])</f>
        <v>0</v>
      </c>
      <c r="AI597" s="7">
        <f>SUMIFS(GQList,GIList,Table_ExternalData_1[[#This Row],[Item_key]],GDList,Table_ExternalData_1[[#Headers],[30]])</f>
        <v>0</v>
      </c>
      <c r="AJ597" s="7">
        <f>SUMIFS(GQList,GIList,Table_ExternalData_1[[#This Row],[Item_key]],GDList,Table_ExternalData_1[[#Headers],[31]])</f>
        <v>0</v>
      </c>
      <c r="AK597" s="7">
        <f>SUM(Table_ExternalData_1[[#This Row],[1]:[31]])</f>
        <v>1000</v>
      </c>
    </row>
    <row r="598" spans="1:37" ht="24" hidden="1">
      <c r="A598" s="3" t="s">
        <v>1452</v>
      </c>
      <c r="B598" s="3" t="s">
        <v>258</v>
      </c>
      <c r="C598" s="3" t="s">
        <v>1551</v>
      </c>
      <c r="D598" s="3" t="s">
        <v>1552</v>
      </c>
      <c r="E598" s="6" t="s">
        <v>1662</v>
      </c>
      <c r="F598" s="7">
        <f>SUMIFS(GQList,GIList,Table_ExternalData_1[[#This Row],[Item_key]],GDList,Table_ExternalData_1[[#Headers],[1]])</f>
        <v>0</v>
      </c>
      <c r="G598" s="7">
        <f>SUMIFS(GQList,GIList,Table_ExternalData_1[[#This Row],[Item_key]],GDList,Table_ExternalData_1[[#Headers],[2]])</f>
        <v>0</v>
      </c>
      <c r="H598" s="7">
        <f>SUMIFS(GQList,GIList,Table_ExternalData_1[[#This Row],[Item_key]],GDList,Table_ExternalData_1[[#Headers],[3]])</f>
        <v>0</v>
      </c>
      <c r="I598" s="7">
        <f>SUMIFS(GQList,GIList,Table_ExternalData_1[[#This Row],[Item_key]],GDList,Table_ExternalData_1[[#Headers],[4]])</f>
        <v>0</v>
      </c>
      <c r="J598" s="7">
        <f>SUMIFS(GQList,GIList,Table_ExternalData_1[[#This Row],[Item_key]],GDList,Table_ExternalData_1[[#Headers],[5]])</f>
        <v>0</v>
      </c>
      <c r="K598" s="7">
        <f>SUMIFS(GQList,GIList,Table_ExternalData_1[[#This Row],[Item_key]],GDList,Table_ExternalData_1[[#Headers],[6]])</f>
        <v>0</v>
      </c>
      <c r="L598" s="7">
        <f>SUMIFS(GQList,GIList,Table_ExternalData_1[[#This Row],[Item_key]],GDList,Table_ExternalData_1[[#Headers],[7]])</f>
        <v>0</v>
      </c>
      <c r="M598" s="7">
        <f>SUMIFS(GQList,GIList,Table_ExternalData_1[[#This Row],[Item_key]],GDList,Table_ExternalData_1[[#Headers],[8]])</f>
        <v>0</v>
      </c>
      <c r="N598" s="7">
        <f>SUMIFS(GQList,GIList,Table_ExternalData_1[[#This Row],[Item_key]],GDList,Table_ExternalData_1[[#Headers],[9]])</f>
        <v>1000</v>
      </c>
      <c r="O598" s="7">
        <f>SUMIFS(GQList,GIList,Table_ExternalData_1[[#This Row],[Item_key]],GDList,Table_ExternalData_1[[#Headers],[10]])</f>
        <v>0</v>
      </c>
      <c r="P598" s="7">
        <f>SUMIFS(GQList,GIList,Table_ExternalData_1[[#This Row],[Item_key]],GDList,Table_ExternalData_1[[#Headers],[11]])</f>
        <v>0</v>
      </c>
      <c r="Q598" s="7">
        <f>SUMIFS(GQList,GIList,Table_ExternalData_1[[#This Row],[Item_key]],GDList,Table_ExternalData_1[[#Headers],[12]])</f>
        <v>0</v>
      </c>
      <c r="R598" s="7">
        <f>SUMIFS(GQList,GIList,Table_ExternalData_1[[#This Row],[Item_key]],GDList,Table_ExternalData_1[[#Headers],[13]])</f>
        <v>0</v>
      </c>
      <c r="S598" s="7">
        <f>SUMIFS(GQList,GIList,Table_ExternalData_1[[#This Row],[Item_key]],GDList,Table_ExternalData_1[[#Headers],[14]])</f>
        <v>0</v>
      </c>
      <c r="T598" s="7">
        <f>SUMIFS(GQList,GIList,Table_ExternalData_1[[#This Row],[Item_key]],GDList,Table_ExternalData_1[[#Headers],[15]])</f>
        <v>0</v>
      </c>
      <c r="U598" s="7">
        <f>SUMIFS(GQList,GIList,Table_ExternalData_1[[#This Row],[Item_key]],GDList,Table_ExternalData_1[[#Headers],[16]])</f>
        <v>0</v>
      </c>
      <c r="V598" s="7">
        <f>SUMIFS(GQList,GIList,Table_ExternalData_1[[#This Row],[Item_key]],GDList,Table_ExternalData_1[[#Headers],[17]])</f>
        <v>0</v>
      </c>
      <c r="W598" s="7">
        <f>SUMIFS(GQList,GIList,Table_ExternalData_1[[#This Row],[Item_key]],GDList,Table_ExternalData_1[[#Headers],[18]])</f>
        <v>0</v>
      </c>
      <c r="X598" s="7">
        <f>SUMIFS(GQList,GIList,Table_ExternalData_1[[#This Row],[Item_key]],GDList,Table_ExternalData_1[[#Headers],[19]])</f>
        <v>0</v>
      </c>
      <c r="Y598" s="7">
        <f>SUMIFS(GQList,GIList,Table_ExternalData_1[[#This Row],[Item_key]],GDList,Table_ExternalData_1[[#Headers],[20]])</f>
        <v>0</v>
      </c>
      <c r="Z598" s="7">
        <f>SUMIFS(GQList,GIList,Table_ExternalData_1[[#This Row],[Item_key]],GDList,Table_ExternalData_1[[#Headers],[21]])</f>
        <v>0</v>
      </c>
      <c r="AA598" s="7">
        <f>SUMIFS(GQList,GIList,Table_ExternalData_1[[#This Row],[Item_key]],GDList,Table_ExternalData_1[[#Headers],[22]])</f>
        <v>0</v>
      </c>
      <c r="AB598" s="7">
        <f>SUMIFS(GQList,GIList,Table_ExternalData_1[[#This Row],[Item_key]],GDList,Table_ExternalData_1[[#Headers],[23]])</f>
        <v>0</v>
      </c>
      <c r="AC598" s="7">
        <f>SUMIFS(GQList,GIList,Table_ExternalData_1[[#This Row],[Item_key]],GDList,Table_ExternalData_1[[#Headers],[24]])</f>
        <v>0</v>
      </c>
      <c r="AD598" s="7">
        <f>SUMIFS(GQList,GIList,Table_ExternalData_1[[#This Row],[Item_key]],GDList,Table_ExternalData_1[[#Headers],[25]])</f>
        <v>0</v>
      </c>
      <c r="AE598" s="7">
        <f>SUMIFS(GQList,GIList,Table_ExternalData_1[[#This Row],[Item_key]],GDList,Table_ExternalData_1[[#Headers],[26]])</f>
        <v>0</v>
      </c>
      <c r="AF598" s="7">
        <f>SUMIFS(GQList,GIList,Table_ExternalData_1[[#This Row],[Item_key]],GDList,Table_ExternalData_1[[#Headers],[27]])</f>
        <v>0</v>
      </c>
      <c r="AG598" s="7">
        <f>SUMIFS(GQList,GIList,Table_ExternalData_1[[#This Row],[Item_key]],GDList,Table_ExternalData_1[[#Headers],[28]])</f>
        <v>0</v>
      </c>
      <c r="AH598" s="7">
        <f>SUMIFS(GQList,GIList,Table_ExternalData_1[[#This Row],[Item_key]],GDList,Table_ExternalData_1[[#Headers],[29]])</f>
        <v>0</v>
      </c>
      <c r="AI598" s="7">
        <f>SUMIFS(GQList,GIList,Table_ExternalData_1[[#This Row],[Item_key]],GDList,Table_ExternalData_1[[#Headers],[30]])</f>
        <v>0</v>
      </c>
      <c r="AJ598" s="7">
        <f>SUMIFS(GQList,GIList,Table_ExternalData_1[[#This Row],[Item_key]],GDList,Table_ExternalData_1[[#Headers],[31]])</f>
        <v>0</v>
      </c>
      <c r="AK598" s="7">
        <f>SUM(Table_ExternalData_1[[#This Row],[1]:[31]])</f>
        <v>1000</v>
      </c>
    </row>
    <row r="599" spans="1:37" ht="24" hidden="1">
      <c r="A599" s="3" t="s">
        <v>1452</v>
      </c>
      <c r="B599" s="3" t="s">
        <v>259</v>
      </c>
      <c r="C599" s="3" t="s">
        <v>1553</v>
      </c>
      <c r="D599" s="3" t="s">
        <v>1554</v>
      </c>
      <c r="E599" s="6" t="s">
        <v>1662</v>
      </c>
      <c r="F599" s="7">
        <f>SUMIFS(GQList,GIList,Table_ExternalData_1[[#This Row],[Item_key]],GDList,Table_ExternalData_1[[#Headers],[1]])</f>
        <v>0</v>
      </c>
      <c r="G599" s="7">
        <f>SUMIFS(GQList,GIList,Table_ExternalData_1[[#This Row],[Item_key]],GDList,Table_ExternalData_1[[#Headers],[2]])</f>
        <v>0</v>
      </c>
      <c r="H599" s="7">
        <f>SUMIFS(GQList,GIList,Table_ExternalData_1[[#This Row],[Item_key]],GDList,Table_ExternalData_1[[#Headers],[3]])</f>
        <v>0</v>
      </c>
      <c r="I599" s="7">
        <f>SUMIFS(GQList,GIList,Table_ExternalData_1[[#This Row],[Item_key]],GDList,Table_ExternalData_1[[#Headers],[4]])</f>
        <v>0</v>
      </c>
      <c r="J599" s="7">
        <f>SUMIFS(GQList,GIList,Table_ExternalData_1[[#This Row],[Item_key]],GDList,Table_ExternalData_1[[#Headers],[5]])</f>
        <v>0</v>
      </c>
      <c r="K599" s="7">
        <f>SUMIFS(GQList,GIList,Table_ExternalData_1[[#This Row],[Item_key]],GDList,Table_ExternalData_1[[#Headers],[6]])</f>
        <v>0</v>
      </c>
      <c r="L599" s="7">
        <f>SUMIFS(GQList,GIList,Table_ExternalData_1[[#This Row],[Item_key]],GDList,Table_ExternalData_1[[#Headers],[7]])</f>
        <v>0</v>
      </c>
      <c r="M599" s="7">
        <f>SUMIFS(GQList,GIList,Table_ExternalData_1[[#This Row],[Item_key]],GDList,Table_ExternalData_1[[#Headers],[8]])</f>
        <v>0</v>
      </c>
      <c r="N599" s="7">
        <f>SUMIFS(GQList,GIList,Table_ExternalData_1[[#This Row],[Item_key]],GDList,Table_ExternalData_1[[#Headers],[9]])</f>
        <v>500</v>
      </c>
      <c r="O599" s="7">
        <f>SUMIFS(GQList,GIList,Table_ExternalData_1[[#This Row],[Item_key]],GDList,Table_ExternalData_1[[#Headers],[10]])</f>
        <v>0</v>
      </c>
      <c r="P599" s="7">
        <f>SUMIFS(GQList,GIList,Table_ExternalData_1[[#This Row],[Item_key]],GDList,Table_ExternalData_1[[#Headers],[11]])</f>
        <v>0</v>
      </c>
      <c r="Q599" s="7">
        <f>SUMIFS(GQList,GIList,Table_ExternalData_1[[#This Row],[Item_key]],GDList,Table_ExternalData_1[[#Headers],[12]])</f>
        <v>0</v>
      </c>
      <c r="R599" s="7">
        <f>SUMIFS(GQList,GIList,Table_ExternalData_1[[#This Row],[Item_key]],GDList,Table_ExternalData_1[[#Headers],[13]])</f>
        <v>0</v>
      </c>
      <c r="S599" s="7">
        <f>SUMIFS(GQList,GIList,Table_ExternalData_1[[#This Row],[Item_key]],GDList,Table_ExternalData_1[[#Headers],[14]])</f>
        <v>0</v>
      </c>
      <c r="T599" s="7">
        <f>SUMIFS(GQList,GIList,Table_ExternalData_1[[#This Row],[Item_key]],GDList,Table_ExternalData_1[[#Headers],[15]])</f>
        <v>0</v>
      </c>
      <c r="U599" s="7">
        <f>SUMIFS(GQList,GIList,Table_ExternalData_1[[#This Row],[Item_key]],GDList,Table_ExternalData_1[[#Headers],[16]])</f>
        <v>0</v>
      </c>
      <c r="V599" s="7">
        <f>SUMIFS(GQList,GIList,Table_ExternalData_1[[#This Row],[Item_key]],GDList,Table_ExternalData_1[[#Headers],[17]])</f>
        <v>0</v>
      </c>
      <c r="W599" s="7">
        <f>SUMIFS(GQList,GIList,Table_ExternalData_1[[#This Row],[Item_key]],GDList,Table_ExternalData_1[[#Headers],[18]])</f>
        <v>0</v>
      </c>
      <c r="X599" s="7">
        <f>SUMIFS(GQList,GIList,Table_ExternalData_1[[#This Row],[Item_key]],GDList,Table_ExternalData_1[[#Headers],[19]])</f>
        <v>0</v>
      </c>
      <c r="Y599" s="7">
        <f>SUMIFS(GQList,GIList,Table_ExternalData_1[[#This Row],[Item_key]],GDList,Table_ExternalData_1[[#Headers],[20]])</f>
        <v>0</v>
      </c>
      <c r="Z599" s="7">
        <f>SUMIFS(GQList,GIList,Table_ExternalData_1[[#This Row],[Item_key]],GDList,Table_ExternalData_1[[#Headers],[21]])</f>
        <v>0</v>
      </c>
      <c r="AA599" s="7">
        <f>SUMIFS(GQList,GIList,Table_ExternalData_1[[#This Row],[Item_key]],GDList,Table_ExternalData_1[[#Headers],[22]])</f>
        <v>0</v>
      </c>
      <c r="AB599" s="7">
        <f>SUMIFS(GQList,GIList,Table_ExternalData_1[[#This Row],[Item_key]],GDList,Table_ExternalData_1[[#Headers],[23]])</f>
        <v>0</v>
      </c>
      <c r="AC599" s="7">
        <f>SUMIFS(GQList,GIList,Table_ExternalData_1[[#This Row],[Item_key]],GDList,Table_ExternalData_1[[#Headers],[24]])</f>
        <v>0</v>
      </c>
      <c r="AD599" s="7">
        <f>SUMIFS(GQList,GIList,Table_ExternalData_1[[#This Row],[Item_key]],GDList,Table_ExternalData_1[[#Headers],[25]])</f>
        <v>0</v>
      </c>
      <c r="AE599" s="7">
        <f>SUMIFS(GQList,GIList,Table_ExternalData_1[[#This Row],[Item_key]],GDList,Table_ExternalData_1[[#Headers],[26]])</f>
        <v>0</v>
      </c>
      <c r="AF599" s="7">
        <f>SUMIFS(GQList,GIList,Table_ExternalData_1[[#This Row],[Item_key]],GDList,Table_ExternalData_1[[#Headers],[27]])</f>
        <v>0</v>
      </c>
      <c r="AG599" s="7">
        <f>SUMIFS(GQList,GIList,Table_ExternalData_1[[#This Row],[Item_key]],GDList,Table_ExternalData_1[[#Headers],[28]])</f>
        <v>0</v>
      </c>
      <c r="AH599" s="7">
        <f>SUMIFS(GQList,GIList,Table_ExternalData_1[[#This Row],[Item_key]],GDList,Table_ExternalData_1[[#Headers],[29]])</f>
        <v>0</v>
      </c>
      <c r="AI599" s="7">
        <f>SUMIFS(GQList,GIList,Table_ExternalData_1[[#This Row],[Item_key]],GDList,Table_ExternalData_1[[#Headers],[30]])</f>
        <v>0</v>
      </c>
      <c r="AJ599" s="7">
        <f>SUMIFS(GQList,GIList,Table_ExternalData_1[[#This Row],[Item_key]],GDList,Table_ExternalData_1[[#Headers],[31]])</f>
        <v>0</v>
      </c>
      <c r="AK599" s="7">
        <f>SUM(Table_ExternalData_1[[#This Row],[1]:[31]])</f>
        <v>500</v>
      </c>
    </row>
    <row r="600" spans="1:37" ht="24" hidden="1">
      <c r="A600" s="3" t="s">
        <v>1452</v>
      </c>
      <c r="B600" s="3" t="s">
        <v>260</v>
      </c>
      <c r="C600" s="3" t="s">
        <v>1555</v>
      </c>
      <c r="D600" s="3" t="s">
        <v>1556</v>
      </c>
      <c r="E600" s="6" t="s">
        <v>1662</v>
      </c>
      <c r="F600" s="7">
        <f>SUMIFS(GQList,GIList,Table_ExternalData_1[[#This Row],[Item_key]],GDList,Table_ExternalData_1[[#Headers],[1]])</f>
        <v>0</v>
      </c>
      <c r="G600" s="7">
        <f>SUMIFS(GQList,GIList,Table_ExternalData_1[[#This Row],[Item_key]],GDList,Table_ExternalData_1[[#Headers],[2]])</f>
        <v>0</v>
      </c>
      <c r="H600" s="7">
        <f>SUMIFS(GQList,GIList,Table_ExternalData_1[[#This Row],[Item_key]],GDList,Table_ExternalData_1[[#Headers],[3]])</f>
        <v>0</v>
      </c>
      <c r="I600" s="7">
        <f>SUMIFS(GQList,GIList,Table_ExternalData_1[[#This Row],[Item_key]],GDList,Table_ExternalData_1[[#Headers],[4]])</f>
        <v>0</v>
      </c>
      <c r="J600" s="7">
        <f>SUMIFS(GQList,GIList,Table_ExternalData_1[[#This Row],[Item_key]],GDList,Table_ExternalData_1[[#Headers],[5]])</f>
        <v>0</v>
      </c>
      <c r="K600" s="7">
        <f>SUMIFS(GQList,GIList,Table_ExternalData_1[[#This Row],[Item_key]],GDList,Table_ExternalData_1[[#Headers],[6]])</f>
        <v>0</v>
      </c>
      <c r="L600" s="7">
        <f>SUMIFS(GQList,GIList,Table_ExternalData_1[[#This Row],[Item_key]],GDList,Table_ExternalData_1[[#Headers],[7]])</f>
        <v>0</v>
      </c>
      <c r="M600" s="7">
        <f>SUMIFS(GQList,GIList,Table_ExternalData_1[[#This Row],[Item_key]],GDList,Table_ExternalData_1[[#Headers],[8]])</f>
        <v>0</v>
      </c>
      <c r="N600" s="7">
        <f>SUMIFS(GQList,GIList,Table_ExternalData_1[[#This Row],[Item_key]],GDList,Table_ExternalData_1[[#Headers],[9]])</f>
        <v>500</v>
      </c>
      <c r="O600" s="7">
        <f>SUMIFS(GQList,GIList,Table_ExternalData_1[[#This Row],[Item_key]],GDList,Table_ExternalData_1[[#Headers],[10]])</f>
        <v>0</v>
      </c>
      <c r="P600" s="7">
        <f>SUMIFS(GQList,GIList,Table_ExternalData_1[[#This Row],[Item_key]],GDList,Table_ExternalData_1[[#Headers],[11]])</f>
        <v>0</v>
      </c>
      <c r="Q600" s="7">
        <f>SUMIFS(GQList,GIList,Table_ExternalData_1[[#This Row],[Item_key]],GDList,Table_ExternalData_1[[#Headers],[12]])</f>
        <v>0</v>
      </c>
      <c r="R600" s="7">
        <f>SUMIFS(GQList,GIList,Table_ExternalData_1[[#This Row],[Item_key]],GDList,Table_ExternalData_1[[#Headers],[13]])</f>
        <v>0</v>
      </c>
      <c r="S600" s="7">
        <f>SUMIFS(GQList,GIList,Table_ExternalData_1[[#This Row],[Item_key]],GDList,Table_ExternalData_1[[#Headers],[14]])</f>
        <v>0</v>
      </c>
      <c r="T600" s="7">
        <f>SUMIFS(GQList,GIList,Table_ExternalData_1[[#This Row],[Item_key]],GDList,Table_ExternalData_1[[#Headers],[15]])</f>
        <v>0</v>
      </c>
      <c r="U600" s="7">
        <f>SUMIFS(GQList,GIList,Table_ExternalData_1[[#This Row],[Item_key]],GDList,Table_ExternalData_1[[#Headers],[16]])</f>
        <v>0</v>
      </c>
      <c r="V600" s="7">
        <f>SUMIFS(GQList,GIList,Table_ExternalData_1[[#This Row],[Item_key]],GDList,Table_ExternalData_1[[#Headers],[17]])</f>
        <v>0</v>
      </c>
      <c r="W600" s="7">
        <f>SUMIFS(GQList,GIList,Table_ExternalData_1[[#This Row],[Item_key]],GDList,Table_ExternalData_1[[#Headers],[18]])</f>
        <v>0</v>
      </c>
      <c r="X600" s="7">
        <f>SUMIFS(GQList,GIList,Table_ExternalData_1[[#This Row],[Item_key]],GDList,Table_ExternalData_1[[#Headers],[19]])</f>
        <v>0</v>
      </c>
      <c r="Y600" s="7">
        <f>SUMIFS(GQList,GIList,Table_ExternalData_1[[#This Row],[Item_key]],GDList,Table_ExternalData_1[[#Headers],[20]])</f>
        <v>0</v>
      </c>
      <c r="Z600" s="7">
        <f>SUMIFS(GQList,GIList,Table_ExternalData_1[[#This Row],[Item_key]],GDList,Table_ExternalData_1[[#Headers],[21]])</f>
        <v>0</v>
      </c>
      <c r="AA600" s="7">
        <f>SUMIFS(GQList,GIList,Table_ExternalData_1[[#This Row],[Item_key]],GDList,Table_ExternalData_1[[#Headers],[22]])</f>
        <v>0</v>
      </c>
      <c r="AB600" s="7">
        <f>SUMIFS(GQList,GIList,Table_ExternalData_1[[#This Row],[Item_key]],GDList,Table_ExternalData_1[[#Headers],[23]])</f>
        <v>0</v>
      </c>
      <c r="AC600" s="7">
        <f>SUMIFS(GQList,GIList,Table_ExternalData_1[[#This Row],[Item_key]],GDList,Table_ExternalData_1[[#Headers],[24]])</f>
        <v>0</v>
      </c>
      <c r="AD600" s="7">
        <f>SUMIFS(GQList,GIList,Table_ExternalData_1[[#This Row],[Item_key]],GDList,Table_ExternalData_1[[#Headers],[25]])</f>
        <v>0</v>
      </c>
      <c r="AE600" s="7">
        <f>SUMIFS(GQList,GIList,Table_ExternalData_1[[#This Row],[Item_key]],GDList,Table_ExternalData_1[[#Headers],[26]])</f>
        <v>0</v>
      </c>
      <c r="AF600" s="7">
        <f>SUMIFS(GQList,GIList,Table_ExternalData_1[[#This Row],[Item_key]],GDList,Table_ExternalData_1[[#Headers],[27]])</f>
        <v>0</v>
      </c>
      <c r="AG600" s="7">
        <f>SUMIFS(GQList,GIList,Table_ExternalData_1[[#This Row],[Item_key]],GDList,Table_ExternalData_1[[#Headers],[28]])</f>
        <v>0</v>
      </c>
      <c r="AH600" s="7">
        <f>SUMIFS(GQList,GIList,Table_ExternalData_1[[#This Row],[Item_key]],GDList,Table_ExternalData_1[[#Headers],[29]])</f>
        <v>0</v>
      </c>
      <c r="AI600" s="7">
        <f>SUMIFS(GQList,GIList,Table_ExternalData_1[[#This Row],[Item_key]],GDList,Table_ExternalData_1[[#Headers],[30]])</f>
        <v>0</v>
      </c>
      <c r="AJ600" s="7">
        <f>SUMIFS(GQList,GIList,Table_ExternalData_1[[#This Row],[Item_key]],GDList,Table_ExternalData_1[[#Headers],[31]])</f>
        <v>0</v>
      </c>
      <c r="AK600" s="7">
        <f>SUM(Table_ExternalData_1[[#This Row],[1]:[31]])</f>
        <v>500</v>
      </c>
    </row>
    <row r="601" spans="1:37" ht="24" hidden="1">
      <c r="A601" s="3" t="s">
        <v>1452</v>
      </c>
      <c r="B601" s="3" t="s">
        <v>261</v>
      </c>
      <c r="C601" s="3" t="s">
        <v>1557</v>
      </c>
      <c r="D601" s="3" t="s">
        <v>1558</v>
      </c>
      <c r="E601" s="6" t="s">
        <v>1662</v>
      </c>
      <c r="F601" s="7">
        <f>SUMIFS(GQList,GIList,Table_ExternalData_1[[#This Row],[Item_key]],GDList,Table_ExternalData_1[[#Headers],[1]])</f>
        <v>0</v>
      </c>
      <c r="G601" s="7">
        <f>SUMIFS(GQList,GIList,Table_ExternalData_1[[#This Row],[Item_key]],GDList,Table_ExternalData_1[[#Headers],[2]])</f>
        <v>0</v>
      </c>
      <c r="H601" s="7">
        <f>SUMIFS(GQList,GIList,Table_ExternalData_1[[#This Row],[Item_key]],GDList,Table_ExternalData_1[[#Headers],[3]])</f>
        <v>0</v>
      </c>
      <c r="I601" s="7">
        <f>SUMIFS(GQList,GIList,Table_ExternalData_1[[#This Row],[Item_key]],GDList,Table_ExternalData_1[[#Headers],[4]])</f>
        <v>0</v>
      </c>
      <c r="J601" s="7">
        <f>SUMIFS(GQList,GIList,Table_ExternalData_1[[#This Row],[Item_key]],GDList,Table_ExternalData_1[[#Headers],[5]])</f>
        <v>0</v>
      </c>
      <c r="K601" s="7">
        <f>SUMIFS(GQList,GIList,Table_ExternalData_1[[#This Row],[Item_key]],GDList,Table_ExternalData_1[[#Headers],[6]])</f>
        <v>0</v>
      </c>
      <c r="L601" s="7">
        <f>SUMIFS(GQList,GIList,Table_ExternalData_1[[#This Row],[Item_key]],GDList,Table_ExternalData_1[[#Headers],[7]])</f>
        <v>0</v>
      </c>
      <c r="M601" s="7">
        <f>SUMIFS(GQList,GIList,Table_ExternalData_1[[#This Row],[Item_key]],GDList,Table_ExternalData_1[[#Headers],[8]])</f>
        <v>0</v>
      </c>
      <c r="N601" s="7">
        <f>SUMIFS(GQList,GIList,Table_ExternalData_1[[#This Row],[Item_key]],GDList,Table_ExternalData_1[[#Headers],[9]])</f>
        <v>2000</v>
      </c>
      <c r="O601" s="7">
        <f>SUMIFS(GQList,GIList,Table_ExternalData_1[[#This Row],[Item_key]],GDList,Table_ExternalData_1[[#Headers],[10]])</f>
        <v>0</v>
      </c>
      <c r="P601" s="7">
        <f>SUMIFS(GQList,GIList,Table_ExternalData_1[[#This Row],[Item_key]],GDList,Table_ExternalData_1[[#Headers],[11]])</f>
        <v>0</v>
      </c>
      <c r="Q601" s="7">
        <f>SUMIFS(GQList,GIList,Table_ExternalData_1[[#This Row],[Item_key]],GDList,Table_ExternalData_1[[#Headers],[12]])</f>
        <v>0</v>
      </c>
      <c r="R601" s="7">
        <f>SUMIFS(GQList,GIList,Table_ExternalData_1[[#This Row],[Item_key]],GDList,Table_ExternalData_1[[#Headers],[13]])</f>
        <v>0</v>
      </c>
      <c r="S601" s="7">
        <f>SUMIFS(GQList,GIList,Table_ExternalData_1[[#This Row],[Item_key]],GDList,Table_ExternalData_1[[#Headers],[14]])</f>
        <v>0</v>
      </c>
      <c r="T601" s="7">
        <f>SUMIFS(GQList,GIList,Table_ExternalData_1[[#This Row],[Item_key]],GDList,Table_ExternalData_1[[#Headers],[15]])</f>
        <v>0</v>
      </c>
      <c r="U601" s="7">
        <f>SUMIFS(GQList,GIList,Table_ExternalData_1[[#This Row],[Item_key]],GDList,Table_ExternalData_1[[#Headers],[16]])</f>
        <v>0</v>
      </c>
      <c r="V601" s="7">
        <f>SUMIFS(GQList,GIList,Table_ExternalData_1[[#This Row],[Item_key]],GDList,Table_ExternalData_1[[#Headers],[17]])</f>
        <v>0</v>
      </c>
      <c r="W601" s="7">
        <f>SUMIFS(GQList,GIList,Table_ExternalData_1[[#This Row],[Item_key]],GDList,Table_ExternalData_1[[#Headers],[18]])</f>
        <v>0</v>
      </c>
      <c r="X601" s="7">
        <f>SUMIFS(GQList,GIList,Table_ExternalData_1[[#This Row],[Item_key]],GDList,Table_ExternalData_1[[#Headers],[19]])</f>
        <v>0</v>
      </c>
      <c r="Y601" s="7">
        <f>SUMIFS(GQList,GIList,Table_ExternalData_1[[#This Row],[Item_key]],GDList,Table_ExternalData_1[[#Headers],[20]])</f>
        <v>0</v>
      </c>
      <c r="Z601" s="7">
        <f>SUMIFS(GQList,GIList,Table_ExternalData_1[[#This Row],[Item_key]],GDList,Table_ExternalData_1[[#Headers],[21]])</f>
        <v>0</v>
      </c>
      <c r="AA601" s="7">
        <f>SUMIFS(GQList,GIList,Table_ExternalData_1[[#This Row],[Item_key]],GDList,Table_ExternalData_1[[#Headers],[22]])</f>
        <v>0</v>
      </c>
      <c r="AB601" s="7">
        <f>SUMIFS(GQList,GIList,Table_ExternalData_1[[#This Row],[Item_key]],GDList,Table_ExternalData_1[[#Headers],[23]])</f>
        <v>0</v>
      </c>
      <c r="AC601" s="7">
        <f>SUMIFS(GQList,GIList,Table_ExternalData_1[[#This Row],[Item_key]],GDList,Table_ExternalData_1[[#Headers],[24]])</f>
        <v>0</v>
      </c>
      <c r="AD601" s="7">
        <f>SUMIFS(GQList,GIList,Table_ExternalData_1[[#This Row],[Item_key]],GDList,Table_ExternalData_1[[#Headers],[25]])</f>
        <v>0</v>
      </c>
      <c r="AE601" s="7">
        <f>SUMIFS(GQList,GIList,Table_ExternalData_1[[#This Row],[Item_key]],GDList,Table_ExternalData_1[[#Headers],[26]])</f>
        <v>0</v>
      </c>
      <c r="AF601" s="7">
        <f>SUMIFS(GQList,GIList,Table_ExternalData_1[[#This Row],[Item_key]],GDList,Table_ExternalData_1[[#Headers],[27]])</f>
        <v>0</v>
      </c>
      <c r="AG601" s="7">
        <f>SUMIFS(GQList,GIList,Table_ExternalData_1[[#This Row],[Item_key]],GDList,Table_ExternalData_1[[#Headers],[28]])</f>
        <v>0</v>
      </c>
      <c r="AH601" s="7">
        <f>SUMIFS(GQList,GIList,Table_ExternalData_1[[#This Row],[Item_key]],GDList,Table_ExternalData_1[[#Headers],[29]])</f>
        <v>0</v>
      </c>
      <c r="AI601" s="7">
        <f>SUMIFS(GQList,GIList,Table_ExternalData_1[[#This Row],[Item_key]],GDList,Table_ExternalData_1[[#Headers],[30]])</f>
        <v>0</v>
      </c>
      <c r="AJ601" s="7">
        <f>SUMIFS(GQList,GIList,Table_ExternalData_1[[#This Row],[Item_key]],GDList,Table_ExternalData_1[[#Headers],[31]])</f>
        <v>0</v>
      </c>
      <c r="AK601" s="7">
        <f>SUM(Table_ExternalData_1[[#This Row],[1]:[31]])</f>
        <v>2000</v>
      </c>
    </row>
    <row r="602" spans="1:37" ht="24" hidden="1">
      <c r="A602" s="3" t="s">
        <v>1452</v>
      </c>
      <c r="B602" s="3" t="s">
        <v>262</v>
      </c>
      <c r="C602" s="3" t="s">
        <v>1559</v>
      </c>
      <c r="D602" s="3" t="s">
        <v>1560</v>
      </c>
      <c r="E602" s="6" t="s">
        <v>1662</v>
      </c>
      <c r="F602" s="7">
        <f>SUMIFS(GQList,GIList,Table_ExternalData_1[[#This Row],[Item_key]],GDList,Table_ExternalData_1[[#Headers],[1]])</f>
        <v>0</v>
      </c>
      <c r="G602" s="7">
        <f>SUMIFS(GQList,GIList,Table_ExternalData_1[[#This Row],[Item_key]],GDList,Table_ExternalData_1[[#Headers],[2]])</f>
        <v>0</v>
      </c>
      <c r="H602" s="7">
        <f>SUMIFS(GQList,GIList,Table_ExternalData_1[[#This Row],[Item_key]],GDList,Table_ExternalData_1[[#Headers],[3]])</f>
        <v>0</v>
      </c>
      <c r="I602" s="7">
        <f>SUMIFS(GQList,GIList,Table_ExternalData_1[[#This Row],[Item_key]],GDList,Table_ExternalData_1[[#Headers],[4]])</f>
        <v>0</v>
      </c>
      <c r="J602" s="7">
        <f>SUMIFS(GQList,GIList,Table_ExternalData_1[[#This Row],[Item_key]],GDList,Table_ExternalData_1[[#Headers],[5]])</f>
        <v>0</v>
      </c>
      <c r="K602" s="7">
        <f>SUMIFS(GQList,GIList,Table_ExternalData_1[[#This Row],[Item_key]],GDList,Table_ExternalData_1[[#Headers],[6]])</f>
        <v>0</v>
      </c>
      <c r="L602" s="7">
        <f>SUMIFS(GQList,GIList,Table_ExternalData_1[[#This Row],[Item_key]],GDList,Table_ExternalData_1[[#Headers],[7]])</f>
        <v>0</v>
      </c>
      <c r="M602" s="7">
        <f>SUMIFS(GQList,GIList,Table_ExternalData_1[[#This Row],[Item_key]],GDList,Table_ExternalData_1[[#Headers],[8]])</f>
        <v>0</v>
      </c>
      <c r="N602" s="7">
        <f>SUMIFS(GQList,GIList,Table_ExternalData_1[[#This Row],[Item_key]],GDList,Table_ExternalData_1[[#Headers],[9]])</f>
        <v>500</v>
      </c>
      <c r="O602" s="7">
        <f>SUMIFS(GQList,GIList,Table_ExternalData_1[[#This Row],[Item_key]],GDList,Table_ExternalData_1[[#Headers],[10]])</f>
        <v>0</v>
      </c>
      <c r="P602" s="7">
        <f>SUMIFS(GQList,GIList,Table_ExternalData_1[[#This Row],[Item_key]],GDList,Table_ExternalData_1[[#Headers],[11]])</f>
        <v>0</v>
      </c>
      <c r="Q602" s="7">
        <f>SUMIFS(GQList,GIList,Table_ExternalData_1[[#This Row],[Item_key]],GDList,Table_ExternalData_1[[#Headers],[12]])</f>
        <v>0</v>
      </c>
      <c r="R602" s="7">
        <f>SUMIFS(GQList,GIList,Table_ExternalData_1[[#This Row],[Item_key]],GDList,Table_ExternalData_1[[#Headers],[13]])</f>
        <v>0</v>
      </c>
      <c r="S602" s="7">
        <f>SUMIFS(GQList,GIList,Table_ExternalData_1[[#This Row],[Item_key]],GDList,Table_ExternalData_1[[#Headers],[14]])</f>
        <v>0</v>
      </c>
      <c r="T602" s="7">
        <f>SUMIFS(GQList,GIList,Table_ExternalData_1[[#This Row],[Item_key]],GDList,Table_ExternalData_1[[#Headers],[15]])</f>
        <v>0</v>
      </c>
      <c r="U602" s="7">
        <f>SUMIFS(GQList,GIList,Table_ExternalData_1[[#This Row],[Item_key]],GDList,Table_ExternalData_1[[#Headers],[16]])</f>
        <v>0</v>
      </c>
      <c r="V602" s="7">
        <f>SUMIFS(GQList,GIList,Table_ExternalData_1[[#This Row],[Item_key]],GDList,Table_ExternalData_1[[#Headers],[17]])</f>
        <v>0</v>
      </c>
      <c r="W602" s="7">
        <f>SUMIFS(GQList,GIList,Table_ExternalData_1[[#This Row],[Item_key]],GDList,Table_ExternalData_1[[#Headers],[18]])</f>
        <v>0</v>
      </c>
      <c r="X602" s="7">
        <f>SUMIFS(GQList,GIList,Table_ExternalData_1[[#This Row],[Item_key]],GDList,Table_ExternalData_1[[#Headers],[19]])</f>
        <v>0</v>
      </c>
      <c r="Y602" s="7">
        <f>SUMIFS(GQList,GIList,Table_ExternalData_1[[#This Row],[Item_key]],GDList,Table_ExternalData_1[[#Headers],[20]])</f>
        <v>0</v>
      </c>
      <c r="Z602" s="7">
        <f>SUMIFS(GQList,GIList,Table_ExternalData_1[[#This Row],[Item_key]],GDList,Table_ExternalData_1[[#Headers],[21]])</f>
        <v>0</v>
      </c>
      <c r="AA602" s="7">
        <f>SUMIFS(GQList,GIList,Table_ExternalData_1[[#This Row],[Item_key]],GDList,Table_ExternalData_1[[#Headers],[22]])</f>
        <v>0</v>
      </c>
      <c r="AB602" s="7">
        <f>SUMIFS(GQList,GIList,Table_ExternalData_1[[#This Row],[Item_key]],GDList,Table_ExternalData_1[[#Headers],[23]])</f>
        <v>0</v>
      </c>
      <c r="AC602" s="7">
        <f>SUMIFS(GQList,GIList,Table_ExternalData_1[[#This Row],[Item_key]],GDList,Table_ExternalData_1[[#Headers],[24]])</f>
        <v>0</v>
      </c>
      <c r="AD602" s="7">
        <f>SUMIFS(GQList,GIList,Table_ExternalData_1[[#This Row],[Item_key]],GDList,Table_ExternalData_1[[#Headers],[25]])</f>
        <v>0</v>
      </c>
      <c r="AE602" s="7">
        <f>SUMIFS(GQList,GIList,Table_ExternalData_1[[#This Row],[Item_key]],GDList,Table_ExternalData_1[[#Headers],[26]])</f>
        <v>0</v>
      </c>
      <c r="AF602" s="7">
        <f>SUMIFS(GQList,GIList,Table_ExternalData_1[[#This Row],[Item_key]],GDList,Table_ExternalData_1[[#Headers],[27]])</f>
        <v>0</v>
      </c>
      <c r="AG602" s="7">
        <f>SUMIFS(GQList,GIList,Table_ExternalData_1[[#This Row],[Item_key]],GDList,Table_ExternalData_1[[#Headers],[28]])</f>
        <v>0</v>
      </c>
      <c r="AH602" s="7">
        <f>SUMIFS(GQList,GIList,Table_ExternalData_1[[#This Row],[Item_key]],GDList,Table_ExternalData_1[[#Headers],[29]])</f>
        <v>0</v>
      </c>
      <c r="AI602" s="7">
        <f>SUMIFS(GQList,GIList,Table_ExternalData_1[[#This Row],[Item_key]],GDList,Table_ExternalData_1[[#Headers],[30]])</f>
        <v>0</v>
      </c>
      <c r="AJ602" s="7">
        <f>SUMIFS(GQList,GIList,Table_ExternalData_1[[#This Row],[Item_key]],GDList,Table_ExternalData_1[[#Headers],[31]])</f>
        <v>0</v>
      </c>
      <c r="AK602" s="7">
        <f>SUM(Table_ExternalData_1[[#This Row],[1]:[31]])</f>
        <v>500</v>
      </c>
    </row>
    <row r="603" spans="1:37" ht="24" hidden="1">
      <c r="A603" s="3" t="s">
        <v>1452</v>
      </c>
      <c r="B603" s="3" t="s">
        <v>263</v>
      </c>
      <c r="C603" s="3" t="s">
        <v>1561</v>
      </c>
      <c r="D603" s="3" t="s">
        <v>1562</v>
      </c>
      <c r="E603" s="6" t="s">
        <v>1662</v>
      </c>
      <c r="F603" s="7">
        <f>SUMIFS(GQList,GIList,Table_ExternalData_1[[#This Row],[Item_key]],GDList,Table_ExternalData_1[[#Headers],[1]])</f>
        <v>0</v>
      </c>
      <c r="G603" s="7">
        <f>SUMIFS(GQList,GIList,Table_ExternalData_1[[#This Row],[Item_key]],GDList,Table_ExternalData_1[[#Headers],[2]])</f>
        <v>0</v>
      </c>
      <c r="H603" s="7">
        <f>SUMIFS(GQList,GIList,Table_ExternalData_1[[#This Row],[Item_key]],GDList,Table_ExternalData_1[[#Headers],[3]])</f>
        <v>0</v>
      </c>
      <c r="I603" s="7">
        <f>SUMIFS(GQList,GIList,Table_ExternalData_1[[#This Row],[Item_key]],GDList,Table_ExternalData_1[[#Headers],[4]])</f>
        <v>0</v>
      </c>
      <c r="J603" s="7">
        <f>SUMIFS(GQList,GIList,Table_ExternalData_1[[#This Row],[Item_key]],GDList,Table_ExternalData_1[[#Headers],[5]])</f>
        <v>0</v>
      </c>
      <c r="K603" s="7">
        <f>SUMIFS(GQList,GIList,Table_ExternalData_1[[#This Row],[Item_key]],GDList,Table_ExternalData_1[[#Headers],[6]])</f>
        <v>0</v>
      </c>
      <c r="L603" s="7">
        <f>SUMIFS(GQList,GIList,Table_ExternalData_1[[#This Row],[Item_key]],GDList,Table_ExternalData_1[[#Headers],[7]])</f>
        <v>0</v>
      </c>
      <c r="M603" s="7">
        <f>SUMIFS(GQList,GIList,Table_ExternalData_1[[#This Row],[Item_key]],GDList,Table_ExternalData_1[[#Headers],[8]])</f>
        <v>0</v>
      </c>
      <c r="N603" s="7">
        <f>SUMIFS(GQList,GIList,Table_ExternalData_1[[#This Row],[Item_key]],GDList,Table_ExternalData_1[[#Headers],[9]])</f>
        <v>500</v>
      </c>
      <c r="O603" s="7">
        <f>SUMIFS(GQList,GIList,Table_ExternalData_1[[#This Row],[Item_key]],GDList,Table_ExternalData_1[[#Headers],[10]])</f>
        <v>0</v>
      </c>
      <c r="P603" s="7">
        <f>SUMIFS(GQList,GIList,Table_ExternalData_1[[#This Row],[Item_key]],GDList,Table_ExternalData_1[[#Headers],[11]])</f>
        <v>0</v>
      </c>
      <c r="Q603" s="7">
        <f>SUMIFS(GQList,GIList,Table_ExternalData_1[[#This Row],[Item_key]],GDList,Table_ExternalData_1[[#Headers],[12]])</f>
        <v>0</v>
      </c>
      <c r="R603" s="7">
        <f>SUMIFS(GQList,GIList,Table_ExternalData_1[[#This Row],[Item_key]],GDList,Table_ExternalData_1[[#Headers],[13]])</f>
        <v>0</v>
      </c>
      <c r="S603" s="7">
        <f>SUMIFS(GQList,GIList,Table_ExternalData_1[[#This Row],[Item_key]],GDList,Table_ExternalData_1[[#Headers],[14]])</f>
        <v>0</v>
      </c>
      <c r="T603" s="7">
        <f>SUMIFS(GQList,GIList,Table_ExternalData_1[[#This Row],[Item_key]],GDList,Table_ExternalData_1[[#Headers],[15]])</f>
        <v>0</v>
      </c>
      <c r="U603" s="7">
        <f>SUMIFS(GQList,GIList,Table_ExternalData_1[[#This Row],[Item_key]],GDList,Table_ExternalData_1[[#Headers],[16]])</f>
        <v>0</v>
      </c>
      <c r="V603" s="7">
        <f>SUMIFS(GQList,GIList,Table_ExternalData_1[[#This Row],[Item_key]],GDList,Table_ExternalData_1[[#Headers],[17]])</f>
        <v>0</v>
      </c>
      <c r="W603" s="7">
        <f>SUMIFS(GQList,GIList,Table_ExternalData_1[[#This Row],[Item_key]],GDList,Table_ExternalData_1[[#Headers],[18]])</f>
        <v>0</v>
      </c>
      <c r="X603" s="7">
        <f>SUMIFS(GQList,GIList,Table_ExternalData_1[[#This Row],[Item_key]],GDList,Table_ExternalData_1[[#Headers],[19]])</f>
        <v>0</v>
      </c>
      <c r="Y603" s="7">
        <f>SUMIFS(GQList,GIList,Table_ExternalData_1[[#This Row],[Item_key]],GDList,Table_ExternalData_1[[#Headers],[20]])</f>
        <v>0</v>
      </c>
      <c r="Z603" s="7">
        <f>SUMIFS(GQList,GIList,Table_ExternalData_1[[#This Row],[Item_key]],GDList,Table_ExternalData_1[[#Headers],[21]])</f>
        <v>0</v>
      </c>
      <c r="AA603" s="7">
        <f>SUMIFS(GQList,GIList,Table_ExternalData_1[[#This Row],[Item_key]],GDList,Table_ExternalData_1[[#Headers],[22]])</f>
        <v>0</v>
      </c>
      <c r="AB603" s="7">
        <f>SUMIFS(GQList,GIList,Table_ExternalData_1[[#This Row],[Item_key]],GDList,Table_ExternalData_1[[#Headers],[23]])</f>
        <v>0</v>
      </c>
      <c r="AC603" s="7">
        <f>SUMIFS(GQList,GIList,Table_ExternalData_1[[#This Row],[Item_key]],GDList,Table_ExternalData_1[[#Headers],[24]])</f>
        <v>0</v>
      </c>
      <c r="AD603" s="7">
        <f>SUMIFS(GQList,GIList,Table_ExternalData_1[[#This Row],[Item_key]],GDList,Table_ExternalData_1[[#Headers],[25]])</f>
        <v>0</v>
      </c>
      <c r="AE603" s="7">
        <f>SUMIFS(GQList,GIList,Table_ExternalData_1[[#This Row],[Item_key]],GDList,Table_ExternalData_1[[#Headers],[26]])</f>
        <v>0</v>
      </c>
      <c r="AF603" s="7">
        <f>SUMIFS(GQList,GIList,Table_ExternalData_1[[#This Row],[Item_key]],GDList,Table_ExternalData_1[[#Headers],[27]])</f>
        <v>0</v>
      </c>
      <c r="AG603" s="7">
        <f>SUMIFS(GQList,GIList,Table_ExternalData_1[[#This Row],[Item_key]],GDList,Table_ExternalData_1[[#Headers],[28]])</f>
        <v>0</v>
      </c>
      <c r="AH603" s="7">
        <f>SUMIFS(GQList,GIList,Table_ExternalData_1[[#This Row],[Item_key]],GDList,Table_ExternalData_1[[#Headers],[29]])</f>
        <v>0</v>
      </c>
      <c r="AI603" s="7">
        <f>SUMIFS(GQList,GIList,Table_ExternalData_1[[#This Row],[Item_key]],GDList,Table_ExternalData_1[[#Headers],[30]])</f>
        <v>0</v>
      </c>
      <c r="AJ603" s="7">
        <f>SUMIFS(GQList,GIList,Table_ExternalData_1[[#This Row],[Item_key]],GDList,Table_ExternalData_1[[#Headers],[31]])</f>
        <v>0</v>
      </c>
      <c r="AK603" s="7">
        <f>SUM(Table_ExternalData_1[[#This Row],[1]:[31]])</f>
        <v>500</v>
      </c>
    </row>
    <row r="604" spans="1:37" ht="24" hidden="1">
      <c r="A604" s="3" t="s">
        <v>1452</v>
      </c>
      <c r="B604" s="3" t="s">
        <v>264</v>
      </c>
      <c r="C604" s="3" t="s">
        <v>1563</v>
      </c>
      <c r="D604" s="3" t="s">
        <v>1564</v>
      </c>
      <c r="E604" s="6" t="s">
        <v>1662</v>
      </c>
      <c r="F604" s="7">
        <f>SUMIFS(GQList,GIList,Table_ExternalData_1[[#This Row],[Item_key]],GDList,Table_ExternalData_1[[#Headers],[1]])</f>
        <v>0</v>
      </c>
      <c r="G604" s="7">
        <f>SUMIFS(GQList,GIList,Table_ExternalData_1[[#This Row],[Item_key]],GDList,Table_ExternalData_1[[#Headers],[2]])</f>
        <v>0</v>
      </c>
      <c r="H604" s="7">
        <f>SUMIFS(GQList,GIList,Table_ExternalData_1[[#This Row],[Item_key]],GDList,Table_ExternalData_1[[#Headers],[3]])</f>
        <v>0</v>
      </c>
      <c r="I604" s="7">
        <f>SUMIFS(GQList,GIList,Table_ExternalData_1[[#This Row],[Item_key]],GDList,Table_ExternalData_1[[#Headers],[4]])</f>
        <v>0</v>
      </c>
      <c r="J604" s="7">
        <f>SUMIFS(GQList,GIList,Table_ExternalData_1[[#This Row],[Item_key]],GDList,Table_ExternalData_1[[#Headers],[5]])</f>
        <v>0</v>
      </c>
      <c r="K604" s="7">
        <f>SUMIFS(GQList,GIList,Table_ExternalData_1[[#This Row],[Item_key]],GDList,Table_ExternalData_1[[#Headers],[6]])</f>
        <v>0</v>
      </c>
      <c r="L604" s="7">
        <f>SUMIFS(GQList,GIList,Table_ExternalData_1[[#This Row],[Item_key]],GDList,Table_ExternalData_1[[#Headers],[7]])</f>
        <v>0</v>
      </c>
      <c r="M604" s="7">
        <f>SUMIFS(GQList,GIList,Table_ExternalData_1[[#This Row],[Item_key]],GDList,Table_ExternalData_1[[#Headers],[8]])</f>
        <v>0</v>
      </c>
      <c r="N604" s="7">
        <f>SUMIFS(GQList,GIList,Table_ExternalData_1[[#This Row],[Item_key]],GDList,Table_ExternalData_1[[#Headers],[9]])</f>
        <v>500</v>
      </c>
      <c r="O604" s="7">
        <f>SUMIFS(GQList,GIList,Table_ExternalData_1[[#This Row],[Item_key]],GDList,Table_ExternalData_1[[#Headers],[10]])</f>
        <v>0</v>
      </c>
      <c r="P604" s="7">
        <f>SUMIFS(GQList,GIList,Table_ExternalData_1[[#This Row],[Item_key]],GDList,Table_ExternalData_1[[#Headers],[11]])</f>
        <v>0</v>
      </c>
      <c r="Q604" s="7">
        <f>SUMIFS(GQList,GIList,Table_ExternalData_1[[#This Row],[Item_key]],GDList,Table_ExternalData_1[[#Headers],[12]])</f>
        <v>0</v>
      </c>
      <c r="R604" s="7">
        <f>SUMIFS(GQList,GIList,Table_ExternalData_1[[#This Row],[Item_key]],GDList,Table_ExternalData_1[[#Headers],[13]])</f>
        <v>0</v>
      </c>
      <c r="S604" s="7">
        <f>SUMIFS(GQList,GIList,Table_ExternalData_1[[#This Row],[Item_key]],GDList,Table_ExternalData_1[[#Headers],[14]])</f>
        <v>0</v>
      </c>
      <c r="T604" s="7">
        <f>SUMIFS(GQList,GIList,Table_ExternalData_1[[#This Row],[Item_key]],GDList,Table_ExternalData_1[[#Headers],[15]])</f>
        <v>0</v>
      </c>
      <c r="U604" s="7">
        <f>SUMIFS(GQList,GIList,Table_ExternalData_1[[#This Row],[Item_key]],GDList,Table_ExternalData_1[[#Headers],[16]])</f>
        <v>0</v>
      </c>
      <c r="V604" s="7">
        <f>SUMIFS(GQList,GIList,Table_ExternalData_1[[#This Row],[Item_key]],GDList,Table_ExternalData_1[[#Headers],[17]])</f>
        <v>0</v>
      </c>
      <c r="W604" s="7">
        <f>SUMIFS(GQList,GIList,Table_ExternalData_1[[#This Row],[Item_key]],GDList,Table_ExternalData_1[[#Headers],[18]])</f>
        <v>0</v>
      </c>
      <c r="X604" s="7">
        <f>SUMIFS(GQList,GIList,Table_ExternalData_1[[#This Row],[Item_key]],GDList,Table_ExternalData_1[[#Headers],[19]])</f>
        <v>0</v>
      </c>
      <c r="Y604" s="7">
        <f>SUMIFS(GQList,GIList,Table_ExternalData_1[[#This Row],[Item_key]],GDList,Table_ExternalData_1[[#Headers],[20]])</f>
        <v>0</v>
      </c>
      <c r="Z604" s="7">
        <f>SUMIFS(GQList,GIList,Table_ExternalData_1[[#This Row],[Item_key]],GDList,Table_ExternalData_1[[#Headers],[21]])</f>
        <v>0</v>
      </c>
      <c r="AA604" s="7">
        <f>SUMIFS(GQList,GIList,Table_ExternalData_1[[#This Row],[Item_key]],GDList,Table_ExternalData_1[[#Headers],[22]])</f>
        <v>0</v>
      </c>
      <c r="AB604" s="7">
        <f>SUMIFS(GQList,GIList,Table_ExternalData_1[[#This Row],[Item_key]],GDList,Table_ExternalData_1[[#Headers],[23]])</f>
        <v>0</v>
      </c>
      <c r="AC604" s="7">
        <f>SUMIFS(GQList,GIList,Table_ExternalData_1[[#This Row],[Item_key]],GDList,Table_ExternalData_1[[#Headers],[24]])</f>
        <v>0</v>
      </c>
      <c r="AD604" s="7">
        <f>SUMIFS(GQList,GIList,Table_ExternalData_1[[#This Row],[Item_key]],GDList,Table_ExternalData_1[[#Headers],[25]])</f>
        <v>0</v>
      </c>
      <c r="AE604" s="7">
        <f>SUMIFS(GQList,GIList,Table_ExternalData_1[[#This Row],[Item_key]],GDList,Table_ExternalData_1[[#Headers],[26]])</f>
        <v>0</v>
      </c>
      <c r="AF604" s="7">
        <f>SUMIFS(GQList,GIList,Table_ExternalData_1[[#This Row],[Item_key]],GDList,Table_ExternalData_1[[#Headers],[27]])</f>
        <v>0</v>
      </c>
      <c r="AG604" s="7">
        <f>SUMIFS(GQList,GIList,Table_ExternalData_1[[#This Row],[Item_key]],GDList,Table_ExternalData_1[[#Headers],[28]])</f>
        <v>0</v>
      </c>
      <c r="AH604" s="7">
        <f>SUMIFS(GQList,GIList,Table_ExternalData_1[[#This Row],[Item_key]],GDList,Table_ExternalData_1[[#Headers],[29]])</f>
        <v>0</v>
      </c>
      <c r="AI604" s="7">
        <f>SUMIFS(GQList,GIList,Table_ExternalData_1[[#This Row],[Item_key]],GDList,Table_ExternalData_1[[#Headers],[30]])</f>
        <v>0</v>
      </c>
      <c r="AJ604" s="7">
        <f>SUMIFS(GQList,GIList,Table_ExternalData_1[[#This Row],[Item_key]],GDList,Table_ExternalData_1[[#Headers],[31]])</f>
        <v>0</v>
      </c>
      <c r="AK604" s="7">
        <f>SUM(Table_ExternalData_1[[#This Row],[1]:[31]])</f>
        <v>500</v>
      </c>
    </row>
    <row r="605" spans="1:37" ht="24" hidden="1">
      <c r="A605" s="3" t="s">
        <v>1452</v>
      </c>
      <c r="B605" s="3" t="s">
        <v>265</v>
      </c>
      <c r="C605" s="3" t="s">
        <v>1565</v>
      </c>
      <c r="D605" s="3" t="s">
        <v>1566</v>
      </c>
      <c r="E605" s="6" t="s">
        <v>1662</v>
      </c>
      <c r="F605" s="7">
        <f>SUMIFS(GQList,GIList,Table_ExternalData_1[[#This Row],[Item_key]],GDList,Table_ExternalData_1[[#Headers],[1]])</f>
        <v>0</v>
      </c>
      <c r="G605" s="7">
        <f>SUMIFS(GQList,GIList,Table_ExternalData_1[[#This Row],[Item_key]],GDList,Table_ExternalData_1[[#Headers],[2]])</f>
        <v>0</v>
      </c>
      <c r="H605" s="7">
        <f>SUMIFS(GQList,GIList,Table_ExternalData_1[[#This Row],[Item_key]],GDList,Table_ExternalData_1[[#Headers],[3]])</f>
        <v>0</v>
      </c>
      <c r="I605" s="7">
        <f>SUMIFS(GQList,GIList,Table_ExternalData_1[[#This Row],[Item_key]],GDList,Table_ExternalData_1[[#Headers],[4]])</f>
        <v>0</v>
      </c>
      <c r="J605" s="7">
        <f>SUMIFS(GQList,GIList,Table_ExternalData_1[[#This Row],[Item_key]],GDList,Table_ExternalData_1[[#Headers],[5]])</f>
        <v>0</v>
      </c>
      <c r="K605" s="7">
        <f>SUMIFS(GQList,GIList,Table_ExternalData_1[[#This Row],[Item_key]],GDList,Table_ExternalData_1[[#Headers],[6]])</f>
        <v>0</v>
      </c>
      <c r="L605" s="7">
        <f>SUMIFS(GQList,GIList,Table_ExternalData_1[[#This Row],[Item_key]],GDList,Table_ExternalData_1[[#Headers],[7]])</f>
        <v>0</v>
      </c>
      <c r="M605" s="7">
        <f>SUMIFS(GQList,GIList,Table_ExternalData_1[[#This Row],[Item_key]],GDList,Table_ExternalData_1[[#Headers],[8]])</f>
        <v>0</v>
      </c>
      <c r="N605" s="7">
        <f>SUMIFS(GQList,GIList,Table_ExternalData_1[[#This Row],[Item_key]],GDList,Table_ExternalData_1[[#Headers],[9]])</f>
        <v>500</v>
      </c>
      <c r="O605" s="7">
        <f>SUMIFS(GQList,GIList,Table_ExternalData_1[[#This Row],[Item_key]],GDList,Table_ExternalData_1[[#Headers],[10]])</f>
        <v>0</v>
      </c>
      <c r="P605" s="7">
        <f>SUMIFS(GQList,GIList,Table_ExternalData_1[[#This Row],[Item_key]],GDList,Table_ExternalData_1[[#Headers],[11]])</f>
        <v>0</v>
      </c>
      <c r="Q605" s="7">
        <f>SUMIFS(GQList,GIList,Table_ExternalData_1[[#This Row],[Item_key]],GDList,Table_ExternalData_1[[#Headers],[12]])</f>
        <v>0</v>
      </c>
      <c r="R605" s="7">
        <f>SUMIFS(GQList,GIList,Table_ExternalData_1[[#This Row],[Item_key]],GDList,Table_ExternalData_1[[#Headers],[13]])</f>
        <v>0</v>
      </c>
      <c r="S605" s="7">
        <f>SUMIFS(GQList,GIList,Table_ExternalData_1[[#This Row],[Item_key]],GDList,Table_ExternalData_1[[#Headers],[14]])</f>
        <v>0</v>
      </c>
      <c r="T605" s="7">
        <f>SUMIFS(GQList,GIList,Table_ExternalData_1[[#This Row],[Item_key]],GDList,Table_ExternalData_1[[#Headers],[15]])</f>
        <v>0</v>
      </c>
      <c r="U605" s="7">
        <f>SUMIFS(GQList,GIList,Table_ExternalData_1[[#This Row],[Item_key]],GDList,Table_ExternalData_1[[#Headers],[16]])</f>
        <v>0</v>
      </c>
      <c r="V605" s="7">
        <f>SUMIFS(GQList,GIList,Table_ExternalData_1[[#This Row],[Item_key]],GDList,Table_ExternalData_1[[#Headers],[17]])</f>
        <v>0</v>
      </c>
      <c r="W605" s="7">
        <f>SUMIFS(GQList,GIList,Table_ExternalData_1[[#This Row],[Item_key]],GDList,Table_ExternalData_1[[#Headers],[18]])</f>
        <v>0</v>
      </c>
      <c r="X605" s="7">
        <f>SUMIFS(GQList,GIList,Table_ExternalData_1[[#This Row],[Item_key]],GDList,Table_ExternalData_1[[#Headers],[19]])</f>
        <v>0</v>
      </c>
      <c r="Y605" s="7">
        <f>SUMIFS(GQList,GIList,Table_ExternalData_1[[#This Row],[Item_key]],GDList,Table_ExternalData_1[[#Headers],[20]])</f>
        <v>0</v>
      </c>
      <c r="Z605" s="7">
        <f>SUMIFS(GQList,GIList,Table_ExternalData_1[[#This Row],[Item_key]],GDList,Table_ExternalData_1[[#Headers],[21]])</f>
        <v>0</v>
      </c>
      <c r="AA605" s="7">
        <f>SUMIFS(GQList,GIList,Table_ExternalData_1[[#This Row],[Item_key]],GDList,Table_ExternalData_1[[#Headers],[22]])</f>
        <v>0</v>
      </c>
      <c r="AB605" s="7">
        <f>SUMIFS(GQList,GIList,Table_ExternalData_1[[#This Row],[Item_key]],GDList,Table_ExternalData_1[[#Headers],[23]])</f>
        <v>0</v>
      </c>
      <c r="AC605" s="7">
        <f>SUMIFS(GQList,GIList,Table_ExternalData_1[[#This Row],[Item_key]],GDList,Table_ExternalData_1[[#Headers],[24]])</f>
        <v>0</v>
      </c>
      <c r="AD605" s="7">
        <f>SUMIFS(GQList,GIList,Table_ExternalData_1[[#This Row],[Item_key]],GDList,Table_ExternalData_1[[#Headers],[25]])</f>
        <v>0</v>
      </c>
      <c r="AE605" s="7">
        <f>SUMIFS(GQList,GIList,Table_ExternalData_1[[#This Row],[Item_key]],GDList,Table_ExternalData_1[[#Headers],[26]])</f>
        <v>0</v>
      </c>
      <c r="AF605" s="7">
        <f>SUMIFS(GQList,GIList,Table_ExternalData_1[[#This Row],[Item_key]],GDList,Table_ExternalData_1[[#Headers],[27]])</f>
        <v>0</v>
      </c>
      <c r="AG605" s="7">
        <f>SUMIFS(GQList,GIList,Table_ExternalData_1[[#This Row],[Item_key]],GDList,Table_ExternalData_1[[#Headers],[28]])</f>
        <v>0</v>
      </c>
      <c r="AH605" s="7">
        <f>SUMIFS(GQList,GIList,Table_ExternalData_1[[#This Row],[Item_key]],GDList,Table_ExternalData_1[[#Headers],[29]])</f>
        <v>0</v>
      </c>
      <c r="AI605" s="7">
        <f>SUMIFS(GQList,GIList,Table_ExternalData_1[[#This Row],[Item_key]],GDList,Table_ExternalData_1[[#Headers],[30]])</f>
        <v>0</v>
      </c>
      <c r="AJ605" s="7">
        <f>SUMIFS(GQList,GIList,Table_ExternalData_1[[#This Row],[Item_key]],GDList,Table_ExternalData_1[[#Headers],[31]])</f>
        <v>0</v>
      </c>
      <c r="AK605" s="7">
        <f>SUM(Table_ExternalData_1[[#This Row],[1]:[31]])</f>
        <v>500</v>
      </c>
    </row>
    <row r="606" spans="1:37" ht="24" hidden="1">
      <c r="A606" s="3" t="s">
        <v>1452</v>
      </c>
      <c r="B606" s="3" t="s">
        <v>266</v>
      </c>
      <c r="C606" s="3" t="s">
        <v>1567</v>
      </c>
      <c r="D606" s="3" t="s">
        <v>1568</v>
      </c>
      <c r="E606" s="6" t="s">
        <v>1662</v>
      </c>
      <c r="F606" s="7">
        <f>SUMIFS(GQList,GIList,Table_ExternalData_1[[#This Row],[Item_key]],GDList,Table_ExternalData_1[[#Headers],[1]])</f>
        <v>0</v>
      </c>
      <c r="G606" s="7">
        <f>SUMIFS(GQList,GIList,Table_ExternalData_1[[#This Row],[Item_key]],GDList,Table_ExternalData_1[[#Headers],[2]])</f>
        <v>0</v>
      </c>
      <c r="H606" s="7">
        <f>SUMIFS(GQList,GIList,Table_ExternalData_1[[#This Row],[Item_key]],GDList,Table_ExternalData_1[[#Headers],[3]])</f>
        <v>0</v>
      </c>
      <c r="I606" s="7">
        <f>SUMIFS(GQList,GIList,Table_ExternalData_1[[#This Row],[Item_key]],GDList,Table_ExternalData_1[[#Headers],[4]])</f>
        <v>0</v>
      </c>
      <c r="J606" s="7">
        <f>SUMIFS(GQList,GIList,Table_ExternalData_1[[#This Row],[Item_key]],GDList,Table_ExternalData_1[[#Headers],[5]])</f>
        <v>0</v>
      </c>
      <c r="K606" s="7">
        <f>SUMIFS(GQList,GIList,Table_ExternalData_1[[#This Row],[Item_key]],GDList,Table_ExternalData_1[[#Headers],[6]])</f>
        <v>0</v>
      </c>
      <c r="L606" s="7">
        <f>SUMIFS(GQList,GIList,Table_ExternalData_1[[#This Row],[Item_key]],GDList,Table_ExternalData_1[[#Headers],[7]])</f>
        <v>0</v>
      </c>
      <c r="M606" s="7">
        <f>SUMIFS(GQList,GIList,Table_ExternalData_1[[#This Row],[Item_key]],GDList,Table_ExternalData_1[[#Headers],[8]])</f>
        <v>0</v>
      </c>
      <c r="N606" s="7">
        <f>SUMIFS(GQList,GIList,Table_ExternalData_1[[#This Row],[Item_key]],GDList,Table_ExternalData_1[[#Headers],[9]])</f>
        <v>500</v>
      </c>
      <c r="O606" s="7">
        <f>SUMIFS(GQList,GIList,Table_ExternalData_1[[#This Row],[Item_key]],GDList,Table_ExternalData_1[[#Headers],[10]])</f>
        <v>0</v>
      </c>
      <c r="P606" s="7">
        <f>SUMIFS(GQList,GIList,Table_ExternalData_1[[#This Row],[Item_key]],GDList,Table_ExternalData_1[[#Headers],[11]])</f>
        <v>0</v>
      </c>
      <c r="Q606" s="7">
        <f>SUMIFS(GQList,GIList,Table_ExternalData_1[[#This Row],[Item_key]],GDList,Table_ExternalData_1[[#Headers],[12]])</f>
        <v>0</v>
      </c>
      <c r="R606" s="7">
        <f>SUMIFS(GQList,GIList,Table_ExternalData_1[[#This Row],[Item_key]],GDList,Table_ExternalData_1[[#Headers],[13]])</f>
        <v>0</v>
      </c>
      <c r="S606" s="7">
        <f>SUMIFS(GQList,GIList,Table_ExternalData_1[[#This Row],[Item_key]],GDList,Table_ExternalData_1[[#Headers],[14]])</f>
        <v>0</v>
      </c>
      <c r="T606" s="7">
        <f>SUMIFS(GQList,GIList,Table_ExternalData_1[[#This Row],[Item_key]],GDList,Table_ExternalData_1[[#Headers],[15]])</f>
        <v>0</v>
      </c>
      <c r="U606" s="7">
        <f>SUMIFS(GQList,GIList,Table_ExternalData_1[[#This Row],[Item_key]],GDList,Table_ExternalData_1[[#Headers],[16]])</f>
        <v>0</v>
      </c>
      <c r="V606" s="7">
        <f>SUMIFS(GQList,GIList,Table_ExternalData_1[[#This Row],[Item_key]],GDList,Table_ExternalData_1[[#Headers],[17]])</f>
        <v>0</v>
      </c>
      <c r="W606" s="7">
        <f>SUMIFS(GQList,GIList,Table_ExternalData_1[[#This Row],[Item_key]],GDList,Table_ExternalData_1[[#Headers],[18]])</f>
        <v>0</v>
      </c>
      <c r="X606" s="7">
        <f>SUMIFS(GQList,GIList,Table_ExternalData_1[[#This Row],[Item_key]],GDList,Table_ExternalData_1[[#Headers],[19]])</f>
        <v>0</v>
      </c>
      <c r="Y606" s="7">
        <f>SUMIFS(GQList,GIList,Table_ExternalData_1[[#This Row],[Item_key]],GDList,Table_ExternalData_1[[#Headers],[20]])</f>
        <v>0</v>
      </c>
      <c r="Z606" s="7">
        <f>SUMIFS(GQList,GIList,Table_ExternalData_1[[#This Row],[Item_key]],GDList,Table_ExternalData_1[[#Headers],[21]])</f>
        <v>0</v>
      </c>
      <c r="AA606" s="7">
        <f>SUMIFS(GQList,GIList,Table_ExternalData_1[[#This Row],[Item_key]],GDList,Table_ExternalData_1[[#Headers],[22]])</f>
        <v>0</v>
      </c>
      <c r="AB606" s="7">
        <f>SUMIFS(GQList,GIList,Table_ExternalData_1[[#This Row],[Item_key]],GDList,Table_ExternalData_1[[#Headers],[23]])</f>
        <v>0</v>
      </c>
      <c r="AC606" s="7">
        <f>SUMIFS(GQList,GIList,Table_ExternalData_1[[#This Row],[Item_key]],GDList,Table_ExternalData_1[[#Headers],[24]])</f>
        <v>0</v>
      </c>
      <c r="AD606" s="7">
        <f>SUMIFS(GQList,GIList,Table_ExternalData_1[[#This Row],[Item_key]],GDList,Table_ExternalData_1[[#Headers],[25]])</f>
        <v>0</v>
      </c>
      <c r="AE606" s="7">
        <f>SUMIFS(GQList,GIList,Table_ExternalData_1[[#This Row],[Item_key]],GDList,Table_ExternalData_1[[#Headers],[26]])</f>
        <v>0</v>
      </c>
      <c r="AF606" s="7">
        <f>SUMIFS(GQList,GIList,Table_ExternalData_1[[#This Row],[Item_key]],GDList,Table_ExternalData_1[[#Headers],[27]])</f>
        <v>0</v>
      </c>
      <c r="AG606" s="7">
        <f>SUMIFS(GQList,GIList,Table_ExternalData_1[[#This Row],[Item_key]],GDList,Table_ExternalData_1[[#Headers],[28]])</f>
        <v>0</v>
      </c>
      <c r="AH606" s="7">
        <f>SUMIFS(GQList,GIList,Table_ExternalData_1[[#This Row],[Item_key]],GDList,Table_ExternalData_1[[#Headers],[29]])</f>
        <v>0</v>
      </c>
      <c r="AI606" s="7">
        <f>SUMIFS(GQList,GIList,Table_ExternalData_1[[#This Row],[Item_key]],GDList,Table_ExternalData_1[[#Headers],[30]])</f>
        <v>0</v>
      </c>
      <c r="AJ606" s="7">
        <f>SUMIFS(GQList,GIList,Table_ExternalData_1[[#This Row],[Item_key]],GDList,Table_ExternalData_1[[#Headers],[31]])</f>
        <v>0</v>
      </c>
      <c r="AK606" s="7">
        <f>SUM(Table_ExternalData_1[[#This Row],[1]:[31]])</f>
        <v>500</v>
      </c>
    </row>
    <row r="607" spans="1:37" ht="24" hidden="1">
      <c r="A607" s="3" t="s">
        <v>1452</v>
      </c>
      <c r="B607" s="3" t="s">
        <v>267</v>
      </c>
      <c r="C607" s="3" t="s">
        <v>1569</v>
      </c>
      <c r="D607" s="3" t="s">
        <v>1570</v>
      </c>
      <c r="E607" s="6" t="s">
        <v>1662</v>
      </c>
      <c r="F607" s="7">
        <f>SUMIFS(GQList,GIList,Table_ExternalData_1[[#This Row],[Item_key]],GDList,Table_ExternalData_1[[#Headers],[1]])</f>
        <v>0</v>
      </c>
      <c r="G607" s="7">
        <f>SUMIFS(GQList,GIList,Table_ExternalData_1[[#This Row],[Item_key]],GDList,Table_ExternalData_1[[#Headers],[2]])</f>
        <v>0</v>
      </c>
      <c r="H607" s="7">
        <f>SUMIFS(GQList,GIList,Table_ExternalData_1[[#This Row],[Item_key]],GDList,Table_ExternalData_1[[#Headers],[3]])</f>
        <v>0</v>
      </c>
      <c r="I607" s="7">
        <f>SUMIFS(GQList,GIList,Table_ExternalData_1[[#This Row],[Item_key]],GDList,Table_ExternalData_1[[#Headers],[4]])</f>
        <v>0</v>
      </c>
      <c r="J607" s="7">
        <f>SUMIFS(GQList,GIList,Table_ExternalData_1[[#This Row],[Item_key]],GDList,Table_ExternalData_1[[#Headers],[5]])</f>
        <v>0</v>
      </c>
      <c r="K607" s="7">
        <f>SUMIFS(GQList,GIList,Table_ExternalData_1[[#This Row],[Item_key]],GDList,Table_ExternalData_1[[#Headers],[6]])</f>
        <v>0</v>
      </c>
      <c r="L607" s="7">
        <f>SUMIFS(GQList,GIList,Table_ExternalData_1[[#This Row],[Item_key]],GDList,Table_ExternalData_1[[#Headers],[7]])</f>
        <v>0</v>
      </c>
      <c r="M607" s="7">
        <f>SUMIFS(GQList,GIList,Table_ExternalData_1[[#This Row],[Item_key]],GDList,Table_ExternalData_1[[#Headers],[8]])</f>
        <v>0</v>
      </c>
      <c r="N607" s="7">
        <f>SUMIFS(GQList,GIList,Table_ExternalData_1[[#This Row],[Item_key]],GDList,Table_ExternalData_1[[#Headers],[9]])</f>
        <v>500</v>
      </c>
      <c r="O607" s="7">
        <f>SUMIFS(GQList,GIList,Table_ExternalData_1[[#This Row],[Item_key]],GDList,Table_ExternalData_1[[#Headers],[10]])</f>
        <v>0</v>
      </c>
      <c r="P607" s="7">
        <f>SUMIFS(GQList,GIList,Table_ExternalData_1[[#This Row],[Item_key]],GDList,Table_ExternalData_1[[#Headers],[11]])</f>
        <v>0</v>
      </c>
      <c r="Q607" s="7">
        <f>SUMIFS(GQList,GIList,Table_ExternalData_1[[#This Row],[Item_key]],GDList,Table_ExternalData_1[[#Headers],[12]])</f>
        <v>0</v>
      </c>
      <c r="R607" s="7">
        <f>SUMIFS(GQList,GIList,Table_ExternalData_1[[#This Row],[Item_key]],GDList,Table_ExternalData_1[[#Headers],[13]])</f>
        <v>0</v>
      </c>
      <c r="S607" s="7">
        <f>SUMIFS(GQList,GIList,Table_ExternalData_1[[#This Row],[Item_key]],GDList,Table_ExternalData_1[[#Headers],[14]])</f>
        <v>0</v>
      </c>
      <c r="T607" s="7">
        <f>SUMIFS(GQList,GIList,Table_ExternalData_1[[#This Row],[Item_key]],GDList,Table_ExternalData_1[[#Headers],[15]])</f>
        <v>0</v>
      </c>
      <c r="U607" s="7">
        <f>SUMIFS(GQList,GIList,Table_ExternalData_1[[#This Row],[Item_key]],GDList,Table_ExternalData_1[[#Headers],[16]])</f>
        <v>0</v>
      </c>
      <c r="V607" s="7">
        <f>SUMIFS(GQList,GIList,Table_ExternalData_1[[#This Row],[Item_key]],GDList,Table_ExternalData_1[[#Headers],[17]])</f>
        <v>0</v>
      </c>
      <c r="W607" s="7">
        <f>SUMIFS(GQList,GIList,Table_ExternalData_1[[#This Row],[Item_key]],GDList,Table_ExternalData_1[[#Headers],[18]])</f>
        <v>0</v>
      </c>
      <c r="X607" s="7">
        <f>SUMIFS(GQList,GIList,Table_ExternalData_1[[#This Row],[Item_key]],GDList,Table_ExternalData_1[[#Headers],[19]])</f>
        <v>0</v>
      </c>
      <c r="Y607" s="7">
        <f>SUMIFS(GQList,GIList,Table_ExternalData_1[[#This Row],[Item_key]],GDList,Table_ExternalData_1[[#Headers],[20]])</f>
        <v>0</v>
      </c>
      <c r="Z607" s="7">
        <f>SUMIFS(GQList,GIList,Table_ExternalData_1[[#This Row],[Item_key]],GDList,Table_ExternalData_1[[#Headers],[21]])</f>
        <v>0</v>
      </c>
      <c r="AA607" s="7">
        <f>SUMIFS(GQList,GIList,Table_ExternalData_1[[#This Row],[Item_key]],GDList,Table_ExternalData_1[[#Headers],[22]])</f>
        <v>0</v>
      </c>
      <c r="AB607" s="7">
        <f>SUMIFS(GQList,GIList,Table_ExternalData_1[[#This Row],[Item_key]],GDList,Table_ExternalData_1[[#Headers],[23]])</f>
        <v>0</v>
      </c>
      <c r="AC607" s="7">
        <f>SUMIFS(GQList,GIList,Table_ExternalData_1[[#This Row],[Item_key]],GDList,Table_ExternalData_1[[#Headers],[24]])</f>
        <v>0</v>
      </c>
      <c r="AD607" s="7">
        <f>SUMIFS(GQList,GIList,Table_ExternalData_1[[#This Row],[Item_key]],GDList,Table_ExternalData_1[[#Headers],[25]])</f>
        <v>0</v>
      </c>
      <c r="AE607" s="7">
        <f>SUMIFS(GQList,GIList,Table_ExternalData_1[[#This Row],[Item_key]],GDList,Table_ExternalData_1[[#Headers],[26]])</f>
        <v>0</v>
      </c>
      <c r="AF607" s="7">
        <f>SUMIFS(GQList,GIList,Table_ExternalData_1[[#This Row],[Item_key]],GDList,Table_ExternalData_1[[#Headers],[27]])</f>
        <v>0</v>
      </c>
      <c r="AG607" s="7">
        <f>SUMIFS(GQList,GIList,Table_ExternalData_1[[#This Row],[Item_key]],GDList,Table_ExternalData_1[[#Headers],[28]])</f>
        <v>0</v>
      </c>
      <c r="AH607" s="7">
        <f>SUMIFS(GQList,GIList,Table_ExternalData_1[[#This Row],[Item_key]],GDList,Table_ExternalData_1[[#Headers],[29]])</f>
        <v>0</v>
      </c>
      <c r="AI607" s="7">
        <f>SUMIFS(GQList,GIList,Table_ExternalData_1[[#This Row],[Item_key]],GDList,Table_ExternalData_1[[#Headers],[30]])</f>
        <v>0</v>
      </c>
      <c r="AJ607" s="7">
        <f>SUMIFS(GQList,GIList,Table_ExternalData_1[[#This Row],[Item_key]],GDList,Table_ExternalData_1[[#Headers],[31]])</f>
        <v>0</v>
      </c>
      <c r="AK607" s="7">
        <f>SUM(Table_ExternalData_1[[#This Row],[1]:[31]])</f>
        <v>500</v>
      </c>
    </row>
    <row r="608" spans="1:37" ht="24" hidden="1">
      <c r="A608" s="3" t="s">
        <v>1452</v>
      </c>
      <c r="B608" s="3" t="s">
        <v>268</v>
      </c>
      <c r="C608" s="3" t="s">
        <v>1571</v>
      </c>
      <c r="D608" s="3" t="s">
        <v>1572</v>
      </c>
      <c r="E608" s="6" t="s">
        <v>1662</v>
      </c>
      <c r="F608" s="7">
        <f>SUMIFS(GQList,GIList,Table_ExternalData_1[[#This Row],[Item_key]],GDList,Table_ExternalData_1[[#Headers],[1]])</f>
        <v>0</v>
      </c>
      <c r="G608" s="7">
        <f>SUMIFS(GQList,GIList,Table_ExternalData_1[[#This Row],[Item_key]],GDList,Table_ExternalData_1[[#Headers],[2]])</f>
        <v>0</v>
      </c>
      <c r="H608" s="7">
        <f>SUMIFS(GQList,GIList,Table_ExternalData_1[[#This Row],[Item_key]],GDList,Table_ExternalData_1[[#Headers],[3]])</f>
        <v>0</v>
      </c>
      <c r="I608" s="7">
        <f>SUMIFS(GQList,GIList,Table_ExternalData_1[[#This Row],[Item_key]],GDList,Table_ExternalData_1[[#Headers],[4]])</f>
        <v>0</v>
      </c>
      <c r="J608" s="7">
        <f>SUMIFS(GQList,GIList,Table_ExternalData_1[[#This Row],[Item_key]],GDList,Table_ExternalData_1[[#Headers],[5]])</f>
        <v>0</v>
      </c>
      <c r="K608" s="7">
        <f>SUMIFS(GQList,GIList,Table_ExternalData_1[[#This Row],[Item_key]],GDList,Table_ExternalData_1[[#Headers],[6]])</f>
        <v>0</v>
      </c>
      <c r="L608" s="7">
        <f>SUMIFS(GQList,GIList,Table_ExternalData_1[[#This Row],[Item_key]],GDList,Table_ExternalData_1[[#Headers],[7]])</f>
        <v>0</v>
      </c>
      <c r="M608" s="7">
        <f>SUMIFS(GQList,GIList,Table_ExternalData_1[[#This Row],[Item_key]],GDList,Table_ExternalData_1[[#Headers],[8]])</f>
        <v>0</v>
      </c>
      <c r="N608" s="7">
        <f>SUMIFS(GQList,GIList,Table_ExternalData_1[[#This Row],[Item_key]],GDList,Table_ExternalData_1[[#Headers],[9]])</f>
        <v>500</v>
      </c>
      <c r="O608" s="7">
        <f>SUMIFS(GQList,GIList,Table_ExternalData_1[[#This Row],[Item_key]],GDList,Table_ExternalData_1[[#Headers],[10]])</f>
        <v>0</v>
      </c>
      <c r="P608" s="7">
        <f>SUMIFS(GQList,GIList,Table_ExternalData_1[[#This Row],[Item_key]],GDList,Table_ExternalData_1[[#Headers],[11]])</f>
        <v>0</v>
      </c>
      <c r="Q608" s="7">
        <f>SUMIFS(GQList,GIList,Table_ExternalData_1[[#This Row],[Item_key]],GDList,Table_ExternalData_1[[#Headers],[12]])</f>
        <v>0</v>
      </c>
      <c r="R608" s="7">
        <f>SUMIFS(GQList,GIList,Table_ExternalData_1[[#This Row],[Item_key]],GDList,Table_ExternalData_1[[#Headers],[13]])</f>
        <v>0</v>
      </c>
      <c r="S608" s="7">
        <f>SUMIFS(GQList,GIList,Table_ExternalData_1[[#This Row],[Item_key]],GDList,Table_ExternalData_1[[#Headers],[14]])</f>
        <v>0</v>
      </c>
      <c r="T608" s="7">
        <f>SUMIFS(GQList,GIList,Table_ExternalData_1[[#This Row],[Item_key]],GDList,Table_ExternalData_1[[#Headers],[15]])</f>
        <v>0</v>
      </c>
      <c r="U608" s="7">
        <f>SUMIFS(GQList,GIList,Table_ExternalData_1[[#This Row],[Item_key]],GDList,Table_ExternalData_1[[#Headers],[16]])</f>
        <v>0</v>
      </c>
      <c r="V608" s="7">
        <f>SUMIFS(GQList,GIList,Table_ExternalData_1[[#This Row],[Item_key]],GDList,Table_ExternalData_1[[#Headers],[17]])</f>
        <v>0</v>
      </c>
      <c r="W608" s="7">
        <f>SUMIFS(GQList,GIList,Table_ExternalData_1[[#This Row],[Item_key]],GDList,Table_ExternalData_1[[#Headers],[18]])</f>
        <v>0</v>
      </c>
      <c r="X608" s="7">
        <f>SUMIFS(GQList,GIList,Table_ExternalData_1[[#This Row],[Item_key]],GDList,Table_ExternalData_1[[#Headers],[19]])</f>
        <v>0</v>
      </c>
      <c r="Y608" s="7">
        <f>SUMIFS(GQList,GIList,Table_ExternalData_1[[#This Row],[Item_key]],GDList,Table_ExternalData_1[[#Headers],[20]])</f>
        <v>0</v>
      </c>
      <c r="Z608" s="7">
        <f>SUMIFS(GQList,GIList,Table_ExternalData_1[[#This Row],[Item_key]],GDList,Table_ExternalData_1[[#Headers],[21]])</f>
        <v>0</v>
      </c>
      <c r="AA608" s="7">
        <f>SUMIFS(GQList,GIList,Table_ExternalData_1[[#This Row],[Item_key]],GDList,Table_ExternalData_1[[#Headers],[22]])</f>
        <v>0</v>
      </c>
      <c r="AB608" s="7">
        <f>SUMIFS(GQList,GIList,Table_ExternalData_1[[#This Row],[Item_key]],GDList,Table_ExternalData_1[[#Headers],[23]])</f>
        <v>0</v>
      </c>
      <c r="AC608" s="7">
        <f>SUMIFS(GQList,GIList,Table_ExternalData_1[[#This Row],[Item_key]],GDList,Table_ExternalData_1[[#Headers],[24]])</f>
        <v>0</v>
      </c>
      <c r="AD608" s="7">
        <f>SUMIFS(GQList,GIList,Table_ExternalData_1[[#This Row],[Item_key]],GDList,Table_ExternalData_1[[#Headers],[25]])</f>
        <v>0</v>
      </c>
      <c r="AE608" s="7">
        <f>SUMIFS(GQList,GIList,Table_ExternalData_1[[#This Row],[Item_key]],GDList,Table_ExternalData_1[[#Headers],[26]])</f>
        <v>0</v>
      </c>
      <c r="AF608" s="7">
        <f>SUMIFS(GQList,GIList,Table_ExternalData_1[[#This Row],[Item_key]],GDList,Table_ExternalData_1[[#Headers],[27]])</f>
        <v>0</v>
      </c>
      <c r="AG608" s="7">
        <f>SUMIFS(GQList,GIList,Table_ExternalData_1[[#This Row],[Item_key]],GDList,Table_ExternalData_1[[#Headers],[28]])</f>
        <v>0</v>
      </c>
      <c r="AH608" s="7">
        <f>SUMIFS(GQList,GIList,Table_ExternalData_1[[#This Row],[Item_key]],GDList,Table_ExternalData_1[[#Headers],[29]])</f>
        <v>0</v>
      </c>
      <c r="AI608" s="7">
        <f>SUMIFS(GQList,GIList,Table_ExternalData_1[[#This Row],[Item_key]],GDList,Table_ExternalData_1[[#Headers],[30]])</f>
        <v>0</v>
      </c>
      <c r="AJ608" s="7">
        <f>SUMIFS(GQList,GIList,Table_ExternalData_1[[#This Row],[Item_key]],GDList,Table_ExternalData_1[[#Headers],[31]])</f>
        <v>0</v>
      </c>
      <c r="AK608" s="7">
        <f>SUM(Table_ExternalData_1[[#This Row],[1]:[31]])</f>
        <v>500</v>
      </c>
    </row>
    <row r="609" spans="1:37" ht="24" hidden="1">
      <c r="A609" s="3" t="s">
        <v>1452</v>
      </c>
      <c r="B609" s="3" t="s">
        <v>269</v>
      </c>
      <c r="C609" s="3" t="s">
        <v>1573</v>
      </c>
      <c r="D609" s="3" t="s">
        <v>1574</v>
      </c>
      <c r="E609" s="6" t="s">
        <v>1662</v>
      </c>
      <c r="F609" s="7">
        <f>SUMIFS(GQList,GIList,Table_ExternalData_1[[#This Row],[Item_key]],GDList,Table_ExternalData_1[[#Headers],[1]])</f>
        <v>0</v>
      </c>
      <c r="G609" s="7">
        <f>SUMIFS(GQList,GIList,Table_ExternalData_1[[#This Row],[Item_key]],GDList,Table_ExternalData_1[[#Headers],[2]])</f>
        <v>0</v>
      </c>
      <c r="H609" s="7">
        <f>SUMIFS(GQList,GIList,Table_ExternalData_1[[#This Row],[Item_key]],GDList,Table_ExternalData_1[[#Headers],[3]])</f>
        <v>0</v>
      </c>
      <c r="I609" s="7">
        <f>SUMIFS(GQList,GIList,Table_ExternalData_1[[#This Row],[Item_key]],GDList,Table_ExternalData_1[[#Headers],[4]])</f>
        <v>0</v>
      </c>
      <c r="J609" s="7">
        <f>SUMIFS(GQList,GIList,Table_ExternalData_1[[#This Row],[Item_key]],GDList,Table_ExternalData_1[[#Headers],[5]])</f>
        <v>0</v>
      </c>
      <c r="K609" s="7">
        <f>SUMIFS(GQList,GIList,Table_ExternalData_1[[#This Row],[Item_key]],GDList,Table_ExternalData_1[[#Headers],[6]])</f>
        <v>0</v>
      </c>
      <c r="L609" s="7">
        <f>SUMIFS(GQList,GIList,Table_ExternalData_1[[#This Row],[Item_key]],GDList,Table_ExternalData_1[[#Headers],[7]])</f>
        <v>0</v>
      </c>
      <c r="M609" s="7">
        <f>SUMIFS(GQList,GIList,Table_ExternalData_1[[#This Row],[Item_key]],GDList,Table_ExternalData_1[[#Headers],[8]])</f>
        <v>0</v>
      </c>
      <c r="N609" s="7">
        <f>SUMIFS(GQList,GIList,Table_ExternalData_1[[#This Row],[Item_key]],GDList,Table_ExternalData_1[[#Headers],[9]])</f>
        <v>500</v>
      </c>
      <c r="O609" s="7">
        <f>SUMIFS(GQList,GIList,Table_ExternalData_1[[#This Row],[Item_key]],GDList,Table_ExternalData_1[[#Headers],[10]])</f>
        <v>0</v>
      </c>
      <c r="P609" s="7">
        <f>SUMIFS(GQList,GIList,Table_ExternalData_1[[#This Row],[Item_key]],GDList,Table_ExternalData_1[[#Headers],[11]])</f>
        <v>0</v>
      </c>
      <c r="Q609" s="7">
        <f>SUMIFS(GQList,GIList,Table_ExternalData_1[[#This Row],[Item_key]],GDList,Table_ExternalData_1[[#Headers],[12]])</f>
        <v>0</v>
      </c>
      <c r="R609" s="7">
        <f>SUMIFS(GQList,GIList,Table_ExternalData_1[[#This Row],[Item_key]],GDList,Table_ExternalData_1[[#Headers],[13]])</f>
        <v>0</v>
      </c>
      <c r="S609" s="7">
        <f>SUMIFS(GQList,GIList,Table_ExternalData_1[[#This Row],[Item_key]],GDList,Table_ExternalData_1[[#Headers],[14]])</f>
        <v>0</v>
      </c>
      <c r="T609" s="7">
        <f>SUMIFS(GQList,GIList,Table_ExternalData_1[[#This Row],[Item_key]],GDList,Table_ExternalData_1[[#Headers],[15]])</f>
        <v>0</v>
      </c>
      <c r="U609" s="7">
        <f>SUMIFS(GQList,GIList,Table_ExternalData_1[[#This Row],[Item_key]],GDList,Table_ExternalData_1[[#Headers],[16]])</f>
        <v>0</v>
      </c>
      <c r="V609" s="7">
        <f>SUMIFS(GQList,GIList,Table_ExternalData_1[[#This Row],[Item_key]],GDList,Table_ExternalData_1[[#Headers],[17]])</f>
        <v>0</v>
      </c>
      <c r="W609" s="7">
        <f>SUMIFS(GQList,GIList,Table_ExternalData_1[[#This Row],[Item_key]],GDList,Table_ExternalData_1[[#Headers],[18]])</f>
        <v>0</v>
      </c>
      <c r="X609" s="7">
        <f>SUMIFS(GQList,GIList,Table_ExternalData_1[[#This Row],[Item_key]],GDList,Table_ExternalData_1[[#Headers],[19]])</f>
        <v>0</v>
      </c>
      <c r="Y609" s="7">
        <f>SUMIFS(GQList,GIList,Table_ExternalData_1[[#This Row],[Item_key]],GDList,Table_ExternalData_1[[#Headers],[20]])</f>
        <v>0</v>
      </c>
      <c r="Z609" s="7">
        <f>SUMIFS(GQList,GIList,Table_ExternalData_1[[#This Row],[Item_key]],GDList,Table_ExternalData_1[[#Headers],[21]])</f>
        <v>0</v>
      </c>
      <c r="AA609" s="7">
        <f>SUMIFS(GQList,GIList,Table_ExternalData_1[[#This Row],[Item_key]],GDList,Table_ExternalData_1[[#Headers],[22]])</f>
        <v>0</v>
      </c>
      <c r="AB609" s="7">
        <f>SUMIFS(GQList,GIList,Table_ExternalData_1[[#This Row],[Item_key]],GDList,Table_ExternalData_1[[#Headers],[23]])</f>
        <v>0</v>
      </c>
      <c r="AC609" s="7">
        <f>SUMIFS(GQList,GIList,Table_ExternalData_1[[#This Row],[Item_key]],GDList,Table_ExternalData_1[[#Headers],[24]])</f>
        <v>0</v>
      </c>
      <c r="AD609" s="7">
        <f>SUMIFS(GQList,GIList,Table_ExternalData_1[[#This Row],[Item_key]],GDList,Table_ExternalData_1[[#Headers],[25]])</f>
        <v>0</v>
      </c>
      <c r="AE609" s="7">
        <f>SUMIFS(GQList,GIList,Table_ExternalData_1[[#This Row],[Item_key]],GDList,Table_ExternalData_1[[#Headers],[26]])</f>
        <v>0</v>
      </c>
      <c r="AF609" s="7">
        <f>SUMIFS(GQList,GIList,Table_ExternalData_1[[#This Row],[Item_key]],GDList,Table_ExternalData_1[[#Headers],[27]])</f>
        <v>0</v>
      </c>
      <c r="AG609" s="7">
        <f>SUMIFS(GQList,GIList,Table_ExternalData_1[[#This Row],[Item_key]],GDList,Table_ExternalData_1[[#Headers],[28]])</f>
        <v>0</v>
      </c>
      <c r="AH609" s="7">
        <f>SUMIFS(GQList,GIList,Table_ExternalData_1[[#This Row],[Item_key]],GDList,Table_ExternalData_1[[#Headers],[29]])</f>
        <v>0</v>
      </c>
      <c r="AI609" s="7">
        <f>SUMIFS(GQList,GIList,Table_ExternalData_1[[#This Row],[Item_key]],GDList,Table_ExternalData_1[[#Headers],[30]])</f>
        <v>0</v>
      </c>
      <c r="AJ609" s="7">
        <f>SUMIFS(GQList,GIList,Table_ExternalData_1[[#This Row],[Item_key]],GDList,Table_ExternalData_1[[#Headers],[31]])</f>
        <v>0</v>
      </c>
      <c r="AK609" s="7">
        <f>SUM(Table_ExternalData_1[[#This Row],[1]:[31]])</f>
        <v>500</v>
      </c>
    </row>
    <row r="610" spans="1:37" ht="24" hidden="1">
      <c r="A610" s="3" t="s">
        <v>1452</v>
      </c>
      <c r="B610" s="3" t="s">
        <v>275</v>
      </c>
      <c r="C610" s="3" t="s">
        <v>1575</v>
      </c>
      <c r="D610" s="3" t="s">
        <v>1576</v>
      </c>
      <c r="E610" s="6" t="s">
        <v>1662</v>
      </c>
      <c r="F610" s="7">
        <f>SUMIFS(GQList,GIList,Table_ExternalData_1[[#This Row],[Item_key]],GDList,Table_ExternalData_1[[#Headers],[1]])</f>
        <v>0</v>
      </c>
      <c r="G610" s="7">
        <f>SUMIFS(GQList,GIList,Table_ExternalData_1[[#This Row],[Item_key]],GDList,Table_ExternalData_1[[#Headers],[2]])</f>
        <v>0</v>
      </c>
      <c r="H610" s="7">
        <f>SUMIFS(GQList,GIList,Table_ExternalData_1[[#This Row],[Item_key]],GDList,Table_ExternalData_1[[#Headers],[3]])</f>
        <v>0</v>
      </c>
      <c r="I610" s="7">
        <f>SUMIFS(GQList,GIList,Table_ExternalData_1[[#This Row],[Item_key]],GDList,Table_ExternalData_1[[#Headers],[4]])</f>
        <v>0</v>
      </c>
      <c r="J610" s="7">
        <f>SUMIFS(GQList,GIList,Table_ExternalData_1[[#This Row],[Item_key]],GDList,Table_ExternalData_1[[#Headers],[5]])</f>
        <v>0</v>
      </c>
      <c r="K610" s="7">
        <f>SUMIFS(GQList,GIList,Table_ExternalData_1[[#This Row],[Item_key]],GDList,Table_ExternalData_1[[#Headers],[6]])</f>
        <v>0</v>
      </c>
      <c r="L610" s="7">
        <f>SUMIFS(GQList,GIList,Table_ExternalData_1[[#This Row],[Item_key]],GDList,Table_ExternalData_1[[#Headers],[7]])</f>
        <v>0</v>
      </c>
      <c r="M610" s="7">
        <f>SUMIFS(GQList,GIList,Table_ExternalData_1[[#This Row],[Item_key]],GDList,Table_ExternalData_1[[#Headers],[8]])</f>
        <v>0</v>
      </c>
      <c r="N610" s="7">
        <f>SUMIFS(GQList,GIList,Table_ExternalData_1[[#This Row],[Item_key]],GDList,Table_ExternalData_1[[#Headers],[9]])</f>
        <v>500</v>
      </c>
      <c r="O610" s="7">
        <f>SUMIFS(GQList,GIList,Table_ExternalData_1[[#This Row],[Item_key]],GDList,Table_ExternalData_1[[#Headers],[10]])</f>
        <v>0</v>
      </c>
      <c r="P610" s="7">
        <f>SUMIFS(GQList,GIList,Table_ExternalData_1[[#This Row],[Item_key]],GDList,Table_ExternalData_1[[#Headers],[11]])</f>
        <v>0</v>
      </c>
      <c r="Q610" s="7">
        <f>SUMIFS(GQList,GIList,Table_ExternalData_1[[#This Row],[Item_key]],GDList,Table_ExternalData_1[[#Headers],[12]])</f>
        <v>0</v>
      </c>
      <c r="R610" s="7">
        <f>SUMIFS(GQList,GIList,Table_ExternalData_1[[#This Row],[Item_key]],GDList,Table_ExternalData_1[[#Headers],[13]])</f>
        <v>0</v>
      </c>
      <c r="S610" s="7">
        <f>SUMIFS(GQList,GIList,Table_ExternalData_1[[#This Row],[Item_key]],GDList,Table_ExternalData_1[[#Headers],[14]])</f>
        <v>0</v>
      </c>
      <c r="T610" s="7">
        <f>SUMIFS(GQList,GIList,Table_ExternalData_1[[#This Row],[Item_key]],GDList,Table_ExternalData_1[[#Headers],[15]])</f>
        <v>0</v>
      </c>
      <c r="U610" s="7">
        <f>SUMIFS(GQList,GIList,Table_ExternalData_1[[#This Row],[Item_key]],GDList,Table_ExternalData_1[[#Headers],[16]])</f>
        <v>0</v>
      </c>
      <c r="V610" s="7">
        <f>SUMIFS(GQList,GIList,Table_ExternalData_1[[#This Row],[Item_key]],GDList,Table_ExternalData_1[[#Headers],[17]])</f>
        <v>0</v>
      </c>
      <c r="W610" s="7">
        <f>SUMIFS(GQList,GIList,Table_ExternalData_1[[#This Row],[Item_key]],GDList,Table_ExternalData_1[[#Headers],[18]])</f>
        <v>0</v>
      </c>
      <c r="X610" s="7">
        <f>SUMIFS(GQList,GIList,Table_ExternalData_1[[#This Row],[Item_key]],GDList,Table_ExternalData_1[[#Headers],[19]])</f>
        <v>0</v>
      </c>
      <c r="Y610" s="7">
        <f>SUMIFS(GQList,GIList,Table_ExternalData_1[[#This Row],[Item_key]],GDList,Table_ExternalData_1[[#Headers],[20]])</f>
        <v>0</v>
      </c>
      <c r="Z610" s="7">
        <f>SUMIFS(GQList,GIList,Table_ExternalData_1[[#This Row],[Item_key]],GDList,Table_ExternalData_1[[#Headers],[21]])</f>
        <v>0</v>
      </c>
      <c r="AA610" s="7">
        <f>SUMIFS(GQList,GIList,Table_ExternalData_1[[#This Row],[Item_key]],GDList,Table_ExternalData_1[[#Headers],[22]])</f>
        <v>0</v>
      </c>
      <c r="AB610" s="7">
        <f>SUMIFS(GQList,GIList,Table_ExternalData_1[[#This Row],[Item_key]],GDList,Table_ExternalData_1[[#Headers],[23]])</f>
        <v>0</v>
      </c>
      <c r="AC610" s="7">
        <f>SUMIFS(GQList,GIList,Table_ExternalData_1[[#This Row],[Item_key]],GDList,Table_ExternalData_1[[#Headers],[24]])</f>
        <v>0</v>
      </c>
      <c r="AD610" s="7">
        <f>SUMIFS(GQList,GIList,Table_ExternalData_1[[#This Row],[Item_key]],GDList,Table_ExternalData_1[[#Headers],[25]])</f>
        <v>0</v>
      </c>
      <c r="AE610" s="7">
        <f>SUMIFS(GQList,GIList,Table_ExternalData_1[[#This Row],[Item_key]],GDList,Table_ExternalData_1[[#Headers],[26]])</f>
        <v>0</v>
      </c>
      <c r="AF610" s="7">
        <f>SUMIFS(GQList,GIList,Table_ExternalData_1[[#This Row],[Item_key]],GDList,Table_ExternalData_1[[#Headers],[27]])</f>
        <v>0</v>
      </c>
      <c r="AG610" s="7">
        <f>SUMIFS(GQList,GIList,Table_ExternalData_1[[#This Row],[Item_key]],GDList,Table_ExternalData_1[[#Headers],[28]])</f>
        <v>0</v>
      </c>
      <c r="AH610" s="7">
        <f>SUMIFS(GQList,GIList,Table_ExternalData_1[[#This Row],[Item_key]],GDList,Table_ExternalData_1[[#Headers],[29]])</f>
        <v>0</v>
      </c>
      <c r="AI610" s="7">
        <f>SUMIFS(GQList,GIList,Table_ExternalData_1[[#This Row],[Item_key]],GDList,Table_ExternalData_1[[#Headers],[30]])</f>
        <v>0</v>
      </c>
      <c r="AJ610" s="7">
        <f>SUMIFS(GQList,GIList,Table_ExternalData_1[[#This Row],[Item_key]],GDList,Table_ExternalData_1[[#Headers],[31]])</f>
        <v>0</v>
      </c>
      <c r="AK610" s="7">
        <f>SUM(Table_ExternalData_1[[#This Row],[1]:[31]])</f>
        <v>500</v>
      </c>
    </row>
    <row r="611" spans="1:37" ht="24" hidden="1">
      <c r="A611" s="3" t="s">
        <v>1452</v>
      </c>
      <c r="B611" s="3" t="s">
        <v>276</v>
      </c>
      <c r="C611" s="3" t="s">
        <v>1577</v>
      </c>
      <c r="D611" s="3" t="s">
        <v>1578</v>
      </c>
      <c r="E611" s="6" t="s">
        <v>1662</v>
      </c>
      <c r="F611" s="7">
        <f>SUMIFS(GQList,GIList,Table_ExternalData_1[[#This Row],[Item_key]],GDList,Table_ExternalData_1[[#Headers],[1]])</f>
        <v>0</v>
      </c>
      <c r="G611" s="7">
        <f>SUMIFS(GQList,GIList,Table_ExternalData_1[[#This Row],[Item_key]],GDList,Table_ExternalData_1[[#Headers],[2]])</f>
        <v>0</v>
      </c>
      <c r="H611" s="7">
        <f>SUMIFS(GQList,GIList,Table_ExternalData_1[[#This Row],[Item_key]],GDList,Table_ExternalData_1[[#Headers],[3]])</f>
        <v>0</v>
      </c>
      <c r="I611" s="7">
        <f>SUMIFS(GQList,GIList,Table_ExternalData_1[[#This Row],[Item_key]],GDList,Table_ExternalData_1[[#Headers],[4]])</f>
        <v>0</v>
      </c>
      <c r="J611" s="7">
        <f>SUMIFS(GQList,GIList,Table_ExternalData_1[[#This Row],[Item_key]],GDList,Table_ExternalData_1[[#Headers],[5]])</f>
        <v>0</v>
      </c>
      <c r="K611" s="7">
        <f>SUMIFS(GQList,GIList,Table_ExternalData_1[[#This Row],[Item_key]],GDList,Table_ExternalData_1[[#Headers],[6]])</f>
        <v>0</v>
      </c>
      <c r="L611" s="7">
        <f>SUMIFS(GQList,GIList,Table_ExternalData_1[[#This Row],[Item_key]],GDList,Table_ExternalData_1[[#Headers],[7]])</f>
        <v>0</v>
      </c>
      <c r="M611" s="7">
        <f>SUMIFS(GQList,GIList,Table_ExternalData_1[[#This Row],[Item_key]],GDList,Table_ExternalData_1[[#Headers],[8]])</f>
        <v>0</v>
      </c>
      <c r="N611" s="7">
        <f>SUMIFS(GQList,GIList,Table_ExternalData_1[[#This Row],[Item_key]],GDList,Table_ExternalData_1[[#Headers],[9]])</f>
        <v>500</v>
      </c>
      <c r="O611" s="7">
        <f>SUMIFS(GQList,GIList,Table_ExternalData_1[[#This Row],[Item_key]],GDList,Table_ExternalData_1[[#Headers],[10]])</f>
        <v>0</v>
      </c>
      <c r="P611" s="7">
        <f>SUMIFS(GQList,GIList,Table_ExternalData_1[[#This Row],[Item_key]],GDList,Table_ExternalData_1[[#Headers],[11]])</f>
        <v>0</v>
      </c>
      <c r="Q611" s="7">
        <f>SUMIFS(GQList,GIList,Table_ExternalData_1[[#This Row],[Item_key]],GDList,Table_ExternalData_1[[#Headers],[12]])</f>
        <v>0</v>
      </c>
      <c r="R611" s="7">
        <f>SUMIFS(GQList,GIList,Table_ExternalData_1[[#This Row],[Item_key]],GDList,Table_ExternalData_1[[#Headers],[13]])</f>
        <v>0</v>
      </c>
      <c r="S611" s="7">
        <f>SUMIFS(GQList,GIList,Table_ExternalData_1[[#This Row],[Item_key]],GDList,Table_ExternalData_1[[#Headers],[14]])</f>
        <v>0</v>
      </c>
      <c r="T611" s="7">
        <f>SUMIFS(GQList,GIList,Table_ExternalData_1[[#This Row],[Item_key]],GDList,Table_ExternalData_1[[#Headers],[15]])</f>
        <v>0</v>
      </c>
      <c r="U611" s="7">
        <f>SUMIFS(GQList,GIList,Table_ExternalData_1[[#This Row],[Item_key]],GDList,Table_ExternalData_1[[#Headers],[16]])</f>
        <v>0</v>
      </c>
      <c r="V611" s="7">
        <f>SUMIFS(GQList,GIList,Table_ExternalData_1[[#This Row],[Item_key]],GDList,Table_ExternalData_1[[#Headers],[17]])</f>
        <v>0</v>
      </c>
      <c r="W611" s="7">
        <f>SUMIFS(GQList,GIList,Table_ExternalData_1[[#This Row],[Item_key]],GDList,Table_ExternalData_1[[#Headers],[18]])</f>
        <v>0</v>
      </c>
      <c r="X611" s="7">
        <f>SUMIFS(GQList,GIList,Table_ExternalData_1[[#This Row],[Item_key]],GDList,Table_ExternalData_1[[#Headers],[19]])</f>
        <v>0</v>
      </c>
      <c r="Y611" s="7">
        <f>SUMIFS(GQList,GIList,Table_ExternalData_1[[#This Row],[Item_key]],GDList,Table_ExternalData_1[[#Headers],[20]])</f>
        <v>0</v>
      </c>
      <c r="Z611" s="7">
        <f>SUMIFS(GQList,GIList,Table_ExternalData_1[[#This Row],[Item_key]],GDList,Table_ExternalData_1[[#Headers],[21]])</f>
        <v>0</v>
      </c>
      <c r="AA611" s="7">
        <f>SUMIFS(GQList,GIList,Table_ExternalData_1[[#This Row],[Item_key]],GDList,Table_ExternalData_1[[#Headers],[22]])</f>
        <v>0</v>
      </c>
      <c r="AB611" s="7">
        <f>SUMIFS(GQList,GIList,Table_ExternalData_1[[#This Row],[Item_key]],GDList,Table_ExternalData_1[[#Headers],[23]])</f>
        <v>0</v>
      </c>
      <c r="AC611" s="7">
        <f>SUMIFS(GQList,GIList,Table_ExternalData_1[[#This Row],[Item_key]],GDList,Table_ExternalData_1[[#Headers],[24]])</f>
        <v>0</v>
      </c>
      <c r="AD611" s="7">
        <f>SUMIFS(GQList,GIList,Table_ExternalData_1[[#This Row],[Item_key]],GDList,Table_ExternalData_1[[#Headers],[25]])</f>
        <v>0</v>
      </c>
      <c r="AE611" s="7">
        <f>SUMIFS(GQList,GIList,Table_ExternalData_1[[#This Row],[Item_key]],GDList,Table_ExternalData_1[[#Headers],[26]])</f>
        <v>0</v>
      </c>
      <c r="AF611" s="7">
        <f>SUMIFS(GQList,GIList,Table_ExternalData_1[[#This Row],[Item_key]],GDList,Table_ExternalData_1[[#Headers],[27]])</f>
        <v>0</v>
      </c>
      <c r="AG611" s="7">
        <f>SUMIFS(GQList,GIList,Table_ExternalData_1[[#This Row],[Item_key]],GDList,Table_ExternalData_1[[#Headers],[28]])</f>
        <v>0</v>
      </c>
      <c r="AH611" s="7">
        <f>SUMIFS(GQList,GIList,Table_ExternalData_1[[#This Row],[Item_key]],GDList,Table_ExternalData_1[[#Headers],[29]])</f>
        <v>0</v>
      </c>
      <c r="AI611" s="7">
        <f>SUMIFS(GQList,GIList,Table_ExternalData_1[[#This Row],[Item_key]],GDList,Table_ExternalData_1[[#Headers],[30]])</f>
        <v>0</v>
      </c>
      <c r="AJ611" s="7">
        <f>SUMIFS(GQList,GIList,Table_ExternalData_1[[#This Row],[Item_key]],GDList,Table_ExternalData_1[[#Headers],[31]])</f>
        <v>0</v>
      </c>
      <c r="AK611" s="7">
        <f>SUM(Table_ExternalData_1[[#This Row],[1]:[31]])</f>
        <v>500</v>
      </c>
    </row>
    <row r="612" spans="1:37" ht="24" hidden="1">
      <c r="A612" s="3" t="s">
        <v>1583</v>
      </c>
      <c r="B612" s="3" t="s">
        <v>377</v>
      </c>
      <c r="C612" s="3" t="s">
        <v>1584</v>
      </c>
      <c r="D612" s="3" t="s">
        <v>1585</v>
      </c>
      <c r="E612" s="6" t="s">
        <v>1662</v>
      </c>
      <c r="F612" s="7">
        <f>SUMIFS(GQList,GIList,Table_ExternalData_1[[#This Row],[Item_key]],GDList,Table_ExternalData_1[[#Headers],[1]])</f>
        <v>0</v>
      </c>
      <c r="G612" s="7">
        <f>SUMIFS(GQList,GIList,Table_ExternalData_1[[#This Row],[Item_key]],GDList,Table_ExternalData_1[[#Headers],[2]])</f>
        <v>0</v>
      </c>
      <c r="H612" s="7">
        <f>SUMIFS(GQList,GIList,Table_ExternalData_1[[#This Row],[Item_key]],GDList,Table_ExternalData_1[[#Headers],[3]])</f>
        <v>0</v>
      </c>
      <c r="I612" s="7">
        <f>SUMIFS(GQList,GIList,Table_ExternalData_1[[#This Row],[Item_key]],GDList,Table_ExternalData_1[[#Headers],[4]])</f>
        <v>0</v>
      </c>
      <c r="J612" s="7">
        <f>SUMIFS(GQList,GIList,Table_ExternalData_1[[#This Row],[Item_key]],GDList,Table_ExternalData_1[[#Headers],[5]])</f>
        <v>0</v>
      </c>
      <c r="K612" s="7">
        <f>SUMIFS(GQList,GIList,Table_ExternalData_1[[#This Row],[Item_key]],GDList,Table_ExternalData_1[[#Headers],[6]])</f>
        <v>0</v>
      </c>
      <c r="L612" s="7">
        <f>SUMIFS(GQList,GIList,Table_ExternalData_1[[#This Row],[Item_key]],GDList,Table_ExternalData_1[[#Headers],[7]])</f>
        <v>0</v>
      </c>
      <c r="M612" s="7">
        <f>SUMIFS(GQList,GIList,Table_ExternalData_1[[#This Row],[Item_key]],GDList,Table_ExternalData_1[[#Headers],[8]])</f>
        <v>0</v>
      </c>
      <c r="N612" s="7">
        <f>SUMIFS(GQList,GIList,Table_ExternalData_1[[#This Row],[Item_key]],GDList,Table_ExternalData_1[[#Headers],[9]])</f>
        <v>0</v>
      </c>
      <c r="O612" s="7">
        <f>SUMIFS(GQList,GIList,Table_ExternalData_1[[#This Row],[Item_key]],GDList,Table_ExternalData_1[[#Headers],[10]])</f>
        <v>0</v>
      </c>
      <c r="P612" s="7">
        <f>SUMIFS(GQList,GIList,Table_ExternalData_1[[#This Row],[Item_key]],GDList,Table_ExternalData_1[[#Headers],[11]])</f>
        <v>0</v>
      </c>
      <c r="Q612" s="7">
        <f>SUMIFS(GQList,GIList,Table_ExternalData_1[[#This Row],[Item_key]],GDList,Table_ExternalData_1[[#Headers],[12]])</f>
        <v>0</v>
      </c>
      <c r="R612" s="7">
        <f>SUMIFS(GQList,GIList,Table_ExternalData_1[[#This Row],[Item_key]],GDList,Table_ExternalData_1[[#Headers],[13]])</f>
        <v>0</v>
      </c>
      <c r="S612" s="7">
        <f>SUMIFS(GQList,GIList,Table_ExternalData_1[[#This Row],[Item_key]],GDList,Table_ExternalData_1[[#Headers],[14]])</f>
        <v>0</v>
      </c>
      <c r="T612" s="7">
        <f>SUMIFS(GQList,GIList,Table_ExternalData_1[[#This Row],[Item_key]],GDList,Table_ExternalData_1[[#Headers],[15]])</f>
        <v>0</v>
      </c>
      <c r="U612" s="7">
        <f>SUMIFS(GQList,GIList,Table_ExternalData_1[[#This Row],[Item_key]],GDList,Table_ExternalData_1[[#Headers],[16]])</f>
        <v>1000</v>
      </c>
      <c r="V612" s="7">
        <f>SUMIFS(GQList,GIList,Table_ExternalData_1[[#This Row],[Item_key]],GDList,Table_ExternalData_1[[#Headers],[17]])</f>
        <v>1000</v>
      </c>
      <c r="W612" s="7">
        <f>SUMIFS(GQList,GIList,Table_ExternalData_1[[#This Row],[Item_key]],GDList,Table_ExternalData_1[[#Headers],[18]])</f>
        <v>0</v>
      </c>
      <c r="X612" s="7">
        <f>SUMIFS(GQList,GIList,Table_ExternalData_1[[#This Row],[Item_key]],GDList,Table_ExternalData_1[[#Headers],[19]])</f>
        <v>0</v>
      </c>
      <c r="Y612" s="7">
        <f>SUMIFS(GQList,GIList,Table_ExternalData_1[[#This Row],[Item_key]],GDList,Table_ExternalData_1[[#Headers],[20]])</f>
        <v>0</v>
      </c>
      <c r="Z612" s="7">
        <f>SUMIFS(GQList,GIList,Table_ExternalData_1[[#This Row],[Item_key]],GDList,Table_ExternalData_1[[#Headers],[21]])</f>
        <v>0</v>
      </c>
      <c r="AA612" s="7">
        <f>SUMIFS(GQList,GIList,Table_ExternalData_1[[#This Row],[Item_key]],GDList,Table_ExternalData_1[[#Headers],[22]])</f>
        <v>0</v>
      </c>
      <c r="AB612" s="7">
        <f>SUMIFS(GQList,GIList,Table_ExternalData_1[[#This Row],[Item_key]],GDList,Table_ExternalData_1[[#Headers],[23]])</f>
        <v>0</v>
      </c>
      <c r="AC612" s="7">
        <f>SUMIFS(GQList,GIList,Table_ExternalData_1[[#This Row],[Item_key]],GDList,Table_ExternalData_1[[#Headers],[24]])</f>
        <v>0</v>
      </c>
      <c r="AD612" s="7">
        <f>SUMIFS(GQList,GIList,Table_ExternalData_1[[#This Row],[Item_key]],GDList,Table_ExternalData_1[[#Headers],[25]])</f>
        <v>0</v>
      </c>
      <c r="AE612" s="7">
        <f>SUMIFS(GQList,GIList,Table_ExternalData_1[[#This Row],[Item_key]],GDList,Table_ExternalData_1[[#Headers],[26]])</f>
        <v>0</v>
      </c>
      <c r="AF612" s="7">
        <f>SUMIFS(GQList,GIList,Table_ExternalData_1[[#This Row],[Item_key]],GDList,Table_ExternalData_1[[#Headers],[27]])</f>
        <v>0</v>
      </c>
      <c r="AG612" s="7">
        <f>SUMIFS(GQList,GIList,Table_ExternalData_1[[#This Row],[Item_key]],GDList,Table_ExternalData_1[[#Headers],[28]])</f>
        <v>0</v>
      </c>
      <c r="AH612" s="7">
        <f>SUMIFS(GQList,GIList,Table_ExternalData_1[[#This Row],[Item_key]],GDList,Table_ExternalData_1[[#Headers],[29]])</f>
        <v>0</v>
      </c>
      <c r="AI612" s="7">
        <f>SUMIFS(GQList,GIList,Table_ExternalData_1[[#This Row],[Item_key]],GDList,Table_ExternalData_1[[#Headers],[30]])</f>
        <v>0</v>
      </c>
      <c r="AJ612" s="7">
        <f>SUMIFS(GQList,GIList,Table_ExternalData_1[[#This Row],[Item_key]],GDList,Table_ExternalData_1[[#Headers],[31]])</f>
        <v>0</v>
      </c>
      <c r="AK612" s="7">
        <f>SUM(Table_ExternalData_1[[#This Row],[1]:[31]])</f>
        <v>2000</v>
      </c>
    </row>
    <row r="613" spans="1:37">
      <c r="A613" s="3" t="s">
        <v>1588</v>
      </c>
      <c r="B613" s="3" t="s">
        <v>4</v>
      </c>
      <c r="C613" s="3" t="s">
        <v>1589</v>
      </c>
      <c r="D613" s="3" t="s">
        <v>1590</v>
      </c>
      <c r="E613" s="6" t="s">
        <v>1662</v>
      </c>
      <c r="F613" s="7">
        <f>SUMIFS(GQList,GIList,Table_ExternalData_1[[#This Row],[Item_key]],GDList,Table_ExternalData_1[[#Headers],[1]])</f>
        <v>1000</v>
      </c>
      <c r="G613" s="7">
        <f>SUMIFS(GQList,GIList,Table_ExternalData_1[[#This Row],[Item_key]],GDList,Table_ExternalData_1[[#Headers],[2]])</f>
        <v>0</v>
      </c>
      <c r="H613" s="7">
        <f>SUMIFS(GQList,GIList,Table_ExternalData_1[[#This Row],[Item_key]],GDList,Table_ExternalData_1[[#Headers],[3]])</f>
        <v>0</v>
      </c>
      <c r="I613" s="7">
        <f>SUMIFS(GQList,GIList,Table_ExternalData_1[[#This Row],[Item_key]],GDList,Table_ExternalData_1[[#Headers],[4]])</f>
        <v>0</v>
      </c>
      <c r="J613" s="7">
        <f>SUMIFS(GQList,GIList,Table_ExternalData_1[[#This Row],[Item_key]],GDList,Table_ExternalData_1[[#Headers],[5]])</f>
        <v>0</v>
      </c>
      <c r="K613" s="7">
        <f>SUMIFS(GQList,GIList,Table_ExternalData_1[[#This Row],[Item_key]],GDList,Table_ExternalData_1[[#Headers],[6]])</f>
        <v>0</v>
      </c>
      <c r="L613" s="7">
        <f>SUMIFS(GQList,GIList,Table_ExternalData_1[[#This Row],[Item_key]],GDList,Table_ExternalData_1[[#Headers],[7]])</f>
        <v>0</v>
      </c>
      <c r="M613" s="7">
        <f>SUMIFS(GQList,GIList,Table_ExternalData_1[[#This Row],[Item_key]],GDList,Table_ExternalData_1[[#Headers],[8]])</f>
        <v>0</v>
      </c>
      <c r="N613" s="7">
        <f>SUMIFS(GQList,GIList,Table_ExternalData_1[[#This Row],[Item_key]],GDList,Table_ExternalData_1[[#Headers],[9]])</f>
        <v>1000</v>
      </c>
      <c r="O613" s="7">
        <f>SUMIFS(GQList,GIList,Table_ExternalData_1[[#This Row],[Item_key]],GDList,Table_ExternalData_1[[#Headers],[10]])</f>
        <v>0</v>
      </c>
      <c r="P613" s="7">
        <f>SUMIFS(GQList,GIList,Table_ExternalData_1[[#This Row],[Item_key]],GDList,Table_ExternalData_1[[#Headers],[11]])</f>
        <v>0</v>
      </c>
      <c r="Q613" s="7">
        <f>SUMIFS(GQList,GIList,Table_ExternalData_1[[#This Row],[Item_key]],GDList,Table_ExternalData_1[[#Headers],[12]])</f>
        <v>0</v>
      </c>
      <c r="R613" s="7">
        <f>SUMIFS(GQList,GIList,Table_ExternalData_1[[#This Row],[Item_key]],GDList,Table_ExternalData_1[[#Headers],[13]])</f>
        <v>0</v>
      </c>
      <c r="S613" s="7">
        <f>SUMIFS(GQList,GIList,Table_ExternalData_1[[#This Row],[Item_key]],GDList,Table_ExternalData_1[[#Headers],[14]])</f>
        <v>0</v>
      </c>
      <c r="T613" s="7">
        <f>SUMIFS(GQList,GIList,Table_ExternalData_1[[#This Row],[Item_key]],GDList,Table_ExternalData_1[[#Headers],[15]])</f>
        <v>0</v>
      </c>
      <c r="U613" s="7">
        <f>SUMIFS(GQList,GIList,Table_ExternalData_1[[#This Row],[Item_key]],GDList,Table_ExternalData_1[[#Headers],[16]])</f>
        <v>1000</v>
      </c>
      <c r="V613" s="7">
        <f>SUMIFS(GQList,GIList,Table_ExternalData_1[[#This Row],[Item_key]],GDList,Table_ExternalData_1[[#Headers],[17]])</f>
        <v>1000</v>
      </c>
      <c r="W613" s="7">
        <f>SUMIFS(GQList,GIList,Table_ExternalData_1[[#This Row],[Item_key]],GDList,Table_ExternalData_1[[#Headers],[18]])</f>
        <v>0</v>
      </c>
      <c r="X613" s="7">
        <f>SUMIFS(GQList,GIList,Table_ExternalData_1[[#This Row],[Item_key]],GDList,Table_ExternalData_1[[#Headers],[19]])</f>
        <v>0</v>
      </c>
      <c r="Y613" s="7">
        <f>SUMIFS(GQList,GIList,Table_ExternalData_1[[#This Row],[Item_key]],GDList,Table_ExternalData_1[[#Headers],[20]])</f>
        <v>0</v>
      </c>
      <c r="Z613" s="7">
        <f>SUMIFS(GQList,GIList,Table_ExternalData_1[[#This Row],[Item_key]],GDList,Table_ExternalData_1[[#Headers],[21]])</f>
        <v>0</v>
      </c>
      <c r="AA613" s="7">
        <f>SUMIFS(GQList,GIList,Table_ExternalData_1[[#This Row],[Item_key]],GDList,Table_ExternalData_1[[#Headers],[22]])</f>
        <v>0</v>
      </c>
      <c r="AB613" s="7">
        <f>SUMIFS(GQList,GIList,Table_ExternalData_1[[#This Row],[Item_key]],GDList,Table_ExternalData_1[[#Headers],[23]])</f>
        <v>0</v>
      </c>
      <c r="AC613" s="7">
        <f>SUMIFS(GQList,GIList,Table_ExternalData_1[[#This Row],[Item_key]],GDList,Table_ExternalData_1[[#Headers],[24]])</f>
        <v>0</v>
      </c>
      <c r="AD613" s="7">
        <f>SUMIFS(GQList,GIList,Table_ExternalData_1[[#This Row],[Item_key]],GDList,Table_ExternalData_1[[#Headers],[25]])</f>
        <v>0</v>
      </c>
      <c r="AE613" s="7">
        <f>SUMIFS(GQList,GIList,Table_ExternalData_1[[#This Row],[Item_key]],GDList,Table_ExternalData_1[[#Headers],[26]])</f>
        <v>1000</v>
      </c>
      <c r="AF613" s="7">
        <f>SUMIFS(GQList,GIList,Table_ExternalData_1[[#This Row],[Item_key]],GDList,Table_ExternalData_1[[#Headers],[27]])</f>
        <v>0</v>
      </c>
      <c r="AG613" s="7">
        <f>SUMIFS(GQList,GIList,Table_ExternalData_1[[#This Row],[Item_key]],GDList,Table_ExternalData_1[[#Headers],[28]])</f>
        <v>0</v>
      </c>
      <c r="AH613" s="7">
        <f>SUMIFS(GQList,GIList,Table_ExternalData_1[[#This Row],[Item_key]],GDList,Table_ExternalData_1[[#Headers],[29]])</f>
        <v>0</v>
      </c>
      <c r="AI613" s="7">
        <f>SUMIFS(GQList,GIList,Table_ExternalData_1[[#This Row],[Item_key]],GDList,Table_ExternalData_1[[#Headers],[30]])</f>
        <v>0</v>
      </c>
      <c r="AJ613" s="7">
        <f>SUMIFS(GQList,GIList,Table_ExternalData_1[[#This Row],[Item_key]],GDList,Table_ExternalData_1[[#Headers],[31]])</f>
        <v>0</v>
      </c>
      <c r="AK613" s="7">
        <f>SUM(Table_ExternalData_1[[#This Row],[1]:[31]])</f>
        <v>5000</v>
      </c>
    </row>
    <row r="614" spans="1:37" hidden="1">
      <c r="A614" s="3" t="s">
        <v>1588</v>
      </c>
      <c r="B614" s="3" t="s">
        <v>477</v>
      </c>
      <c r="C614" s="3" t="s">
        <v>1591</v>
      </c>
      <c r="D614" s="3" t="s">
        <v>1592</v>
      </c>
      <c r="E614" s="6" t="s">
        <v>1662</v>
      </c>
      <c r="F614" s="7">
        <f>SUMIFS(GQList,GIList,Table_ExternalData_1[[#This Row],[Item_key]],GDList,Table_ExternalData_1[[#Headers],[1]])</f>
        <v>0</v>
      </c>
      <c r="G614" s="7">
        <f>SUMIFS(GQList,GIList,Table_ExternalData_1[[#This Row],[Item_key]],GDList,Table_ExternalData_1[[#Headers],[2]])</f>
        <v>0</v>
      </c>
      <c r="H614" s="7">
        <f>SUMIFS(GQList,GIList,Table_ExternalData_1[[#This Row],[Item_key]],GDList,Table_ExternalData_1[[#Headers],[3]])</f>
        <v>0</v>
      </c>
      <c r="I614" s="7">
        <f>SUMIFS(GQList,GIList,Table_ExternalData_1[[#This Row],[Item_key]],GDList,Table_ExternalData_1[[#Headers],[4]])</f>
        <v>0</v>
      </c>
      <c r="J614" s="7">
        <f>SUMIFS(GQList,GIList,Table_ExternalData_1[[#This Row],[Item_key]],GDList,Table_ExternalData_1[[#Headers],[5]])</f>
        <v>0</v>
      </c>
      <c r="K614" s="7">
        <f>SUMIFS(GQList,GIList,Table_ExternalData_1[[#This Row],[Item_key]],GDList,Table_ExternalData_1[[#Headers],[6]])</f>
        <v>0</v>
      </c>
      <c r="L614" s="7">
        <f>SUMIFS(GQList,GIList,Table_ExternalData_1[[#This Row],[Item_key]],GDList,Table_ExternalData_1[[#Headers],[7]])</f>
        <v>0</v>
      </c>
      <c r="M614" s="7">
        <f>SUMIFS(GQList,GIList,Table_ExternalData_1[[#This Row],[Item_key]],GDList,Table_ExternalData_1[[#Headers],[8]])</f>
        <v>0</v>
      </c>
      <c r="N614" s="7">
        <f>SUMIFS(GQList,GIList,Table_ExternalData_1[[#This Row],[Item_key]],GDList,Table_ExternalData_1[[#Headers],[9]])</f>
        <v>0</v>
      </c>
      <c r="O614" s="7">
        <f>SUMIFS(GQList,GIList,Table_ExternalData_1[[#This Row],[Item_key]],GDList,Table_ExternalData_1[[#Headers],[10]])</f>
        <v>0</v>
      </c>
      <c r="P614" s="7">
        <f>SUMIFS(GQList,GIList,Table_ExternalData_1[[#This Row],[Item_key]],GDList,Table_ExternalData_1[[#Headers],[11]])</f>
        <v>0</v>
      </c>
      <c r="Q614" s="7">
        <f>SUMIFS(GQList,GIList,Table_ExternalData_1[[#This Row],[Item_key]],GDList,Table_ExternalData_1[[#Headers],[12]])</f>
        <v>0</v>
      </c>
      <c r="R614" s="7">
        <f>SUMIFS(GQList,GIList,Table_ExternalData_1[[#This Row],[Item_key]],GDList,Table_ExternalData_1[[#Headers],[13]])</f>
        <v>0</v>
      </c>
      <c r="S614" s="7">
        <f>SUMIFS(GQList,GIList,Table_ExternalData_1[[#This Row],[Item_key]],GDList,Table_ExternalData_1[[#Headers],[14]])</f>
        <v>0</v>
      </c>
      <c r="T614" s="7">
        <f>SUMIFS(GQList,GIList,Table_ExternalData_1[[#This Row],[Item_key]],GDList,Table_ExternalData_1[[#Headers],[15]])</f>
        <v>0</v>
      </c>
      <c r="U614" s="7">
        <f>SUMIFS(GQList,GIList,Table_ExternalData_1[[#This Row],[Item_key]],GDList,Table_ExternalData_1[[#Headers],[16]])</f>
        <v>0</v>
      </c>
      <c r="V614" s="7">
        <f>SUMIFS(GQList,GIList,Table_ExternalData_1[[#This Row],[Item_key]],GDList,Table_ExternalData_1[[#Headers],[17]])</f>
        <v>0</v>
      </c>
      <c r="W614" s="7">
        <f>SUMIFS(GQList,GIList,Table_ExternalData_1[[#This Row],[Item_key]],GDList,Table_ExternalData_1[[#Headers],[18]])</f>
        <v>0</v>
      </c>
      <c r="X614" s="7">
        <f>SUMIFS(GQList,GIList,Table_ExternalData_1[[#This Row],[Item_key]],GDList,Table_ExternalData_1[[#Headers],[19]])</f>
        <v>0</v>
      </c>
      <c r="Y614" s="7">
        <f>SUMIFS(GQList,GIList,Table_ExternalData_1[[#This Row],[Item_key]],GDList,Table_ExternalData_1[[#Headers],[20]])</f>
        <v>0</v>
      </c>
      <c r="Z614" s="7">
        <f>SUMIFS(GQList,GIList,Table_ExternalData_1[[#This Row],[Item_key]],GDList,Table_ExternalData_1[[#Headers],[21]])</f>
        <v>600</v>
      </c>
      <c r="AA614" s="7">
        <f>SUMIFS(GQList,GIList,Table_ExternalData_1[[#This Row],[Item_key]],GDList,Table_ExternalData_1[[#Headers],[22]])</f>
        <v>0</v>
      </c>
      <c r="AB614" s="7">
        <f>SUMIFS(GQList,GIList,Table_ExternalData_1[[#This Row],[Item_key]],GDList,Table_ExternalData_1[[#Headers],[23]])</f>
        <v>0</v>
      </c>
      <c r="AC614" s="7">
        <f>SUMIFS(GQList,GIList,Table_ExternalData_1[[#This Row],[Item_key]],GDList,Table_ExternalData_1[[#Headers],[24]])</f>
        <v>0</v>
      </c>
      <c r="AD614" s="7">
        <f>SUMIFS(GQList,GIList,Table_ExternalData_1[[#This Row],[Item_key]],GDList,Table_ExternalData_1[[#Headers],[25]])</f>
        <v>0</v>
      </c>
      <c r="AE614" s="7">
        <f>SUMIFS(GQList,GIList,Table_ExternalData_1[[#This Row],[Item_key]],GDList,Table_ExternalData_1[[#Headers],[26]])</f>
        <v>0</v>
      </c>
      <c r="AF614" s="7">
        <f>SUMIFS(GQList,GIList,Table_ExternalData_1[[#This Row],[Item_key]],GDList,Table_ExternalData_1[[#Headers],[27]])</f>
        <v>0</v>
      </c>
      <c r="AG614" s="7">
        <f>SUMIFS(GQList,GIList,Table_ExternalData_1[[#This Row],[Item_key]],GDList,Table_ExternalData_1[[#Headers],[28]])</f>
        <v>0</v>
      </c>
      <c r="AH614" s="7">
        <f>SUMIFS(GQList,GIList,Table_ExternalData_1[[#This Row],[Item_key]],GDList,Table_ExternalData_1[[#Headers],[29]])</f>
        <v>0</v>
      </c>
      <c r="AI614" s="7">
        <f>SUMIFS(GQList,GIList,Table_ExternalData_1[[#This Row],[Item_key]],GDList,Table_ExternalData_1[[#Headers],[30]])</f>
        <v>0</v>
      </c>
      <c r="AJ614" s="7">
        <f>SUMIFS(GQList,GIList,Table_ExternalData_1[[#This Row],[Item_key]],GDList,Table_ExternalData_1[[#Headers],[31]])</f>
        <v>0</v>
      </c>
      <c r="AK614" s="7">
        <f>SUM(Table_ExternalData_1[[#This Row],[1]:[31]])</f>
        <v>600</v>
      </c>
    </row>
    <row r="615" spans="1:37" hidden="1">
      <c r="A615" s="3" t="s">
        <v>1593</v>
      </c>
      <c r="B615" s="3" t="s">
        <v>527</v>
      </c>
      <c r="C615" s="3" t="s">
        <v>1594</v>
      </c>
      <c r="D615" s="3" t="s">
        <v>1595</v>
      </c>
      <c r="E615" s="6" t="s">
        <v>1662</v>
      </c>
      <c r="F615" s="7">
        <f>SUMIFS(GQList,GIList,Table_ExternalData_1[[#This Row],[Item_key]],GDList,Table_ExternalData_1[[#Headers],[1]])</f>
        <v>0</v>
      </c>
      <c r="G615" s="7">
        <f>SUMIFS(GQList,GIList,Table_ExternalData_1[[#This Row],[Item_key]],GDList,Table_ExternalData_1[[#Headers],[2]])</f>
        <v>0</v>
      </c>
      <c r="H615" s="7">
        <f>SUMIFS(GQList,GIList,Table_ExternalData_1[[#This Row],[Item_key]],GDList,Table_ExternalData_1[[#Headers],[3]])</f>
        <v>0</v>
      </c>
      <c r="I615" s="7">
        <f>SUMIFS(GQList,GIList,Table_ExternalData_1[[#This Row],[Item_key]],GDList,Table_ExternalData_1[[#Headers],[4]])</f>
        <v>0</v>
      </c>
      <c r="J615" s="7">
        <f>SUMIFS(GQList,GIList,Table_ExternalData_1[[#This Row],[Item_key]],GDList,Table_ExternalData_1[[#Headers],[5]])</f>
        <v>0</v>
      </c>
      <c r="K615" s="7">
        <f>SUMIFS(GQList,GIList,Table_ExternalData_1[[#This Row],[Item_key]],GDList,Table_ExternalData_1[[#Headers],[6]])</f>
        <v>0</v>
      </c>
      <c r="L615" s="7">
        <f>SUMIFS(GQList,GIList,Table_ExternalData_1[[#This Row],[Item_key]],GDList,Table_ExternalData_1[[#Headers],[7]])</f>
        <v>0</v>
      </c>
      <c r="M615" s="7">
        <f>SUMIFS(GQList,GIList,Table_ExternalData_1[[#This Row],[Item_key]],GDList,Table_ExternalData_1[[#Headers],[8]])</f>
        <v>0</v>
      </c>
      <c r="N615" s="7">
        <f>SUMIFS(GQList,GIList,Table_ExternalData_1[[#This Row],[Item_key]],GDList,Table_ExternalData_1[[#Headers],[9]])</f>
        <v>0</v>
      </c>
      <c r="O615" s="7">
        <f>SUMIFS(GQList,GIList,Table_ExternalData_1[[#This Row],[Item_key]],GDList,Table_ExternalData_1[[#Headers],[10]])</f>
        <v>0</v>
      </c>
      <c r="P615" s="7">
        <f>SUMIFS(GQList,GIList,Table_ExternalData_1[[#This Row],[Item_key]],GDList,Table_ExternalData_1[[#Headers],[11]])</f>
        <v>0</v>
      </c>
      <c r="Q615" s="7">
        <f>SUMIFS(GQList,GIList,Table_ExternalData_1[[#This Row],[Item_key]],GDList,Table_ExternalData_1[[#Headers],[12]])</f>
        <v>0</v>
      </c>
      <c r="R615" s="7">
        <f>SUMIFS(GQList,GIList,Table_ExternalData_1[[#This Row],[Item_key]],GDList,Table_ExternalData_1[[#Headers],[13]])</f>
        <v>0</v>
      </c>
      <c r="S615" s="7">
        <f>SUMIFS(GQList,GIList,Table_ExternalData_1[[#This Row],[Item_key]],GDList,Table_ExternalData_1[[#Headers],[14]])</f>
        <v>0</v>
      </c>
      <c r="T615" s="7">
        <f>SUMIFS(GQList,GIList,Table_ExternalData_1[[#This Row],[Item_key]],GDList,Table_ExternalData_1[[#Headers],[15]])</f>
        <v>0</v>
      </c>
      <c r="U615" s="7">
        <f>SUMIFS(GQList,GIList,Table_ExternalData_1[[#This Row],[Item_key]],GDList,Table_ExternalData_1[[#Headers],[16]])</f>
        <v>0</v>
      </c>
      <c r="V615" s="7">
        <f>SUMIFS(GQList,GIList,Table_ExternalData_1[[#This Row],[Item_key]],GDList,Table_ExternalData_1[[#Headers],[17]])</f>
        <v>0</v>
      </c>
      <c r="W615" s="7">
        <f>SUMIFS(GQList,GIList,Table_ExternalData_1[[#This Row],[Item_key]],GDList,Table_ExternalData_1[[#Headers],[18]])</f>
        <v>0</v>
      </c>
      <c r="X615" s="7">
        <f>SUMIFS(GQList,GIList,Table_ExternalData_1[[#This Row],[Item_key]],GDList,Table_ExternalData_1[[#Headers],[19]])</f>
        <v>0</v>
      </c>
      <c r="Y615" s="7">
        <f>SUMIFS(GQList,GIList,Table_ExternalData_1[[#This Row],[Item_key]],GDList,Table_ExternalData_1[[#Headers],[20]])</f>
        <v>0</v>
      </c>
      <c r="Z615" s="7">
        <f>SUMIFS(GQList,GIList,Table_ExternalData_1[[#This Row],[Item_key]],GDList,Table_ExternalData_1[[#Headers],[21]])</f>
        <v>0</v>
      </c>
      <c r="AA615" s="7">
        <f>SUMIFS(GQList,GIList,Table_ExternalData_1[[#This Row],[Item_key]],GDList,Table_ExternalData_1[[#Headers],[22]])</f>
        <v>0</v>
      </c>
      <c r="AB615" s="7">
        <f>SUMIFS(GQList,GIList,Table_ExternalData_1[[#This Row],[Item_key]],GDList,Table_ExternalData_1[[#Headers],[23]])</f>
        <v>0</v>
      </c>
      <c r="AC615" s="7">
        <f>SUMIFS(GQList,GIList,Table_ExternalData_1[[#This Row],[Item_key]],GDList,Table_ExternalData_1[[#Headers],[24]])</f>
        <v>0</v>
      </c>
      <c r="AD615" s="7">
        <f>SUMIFS(GQList,GIList,Table_ExternalData_1[[#This Row],[Item_key]],GDList,Table_ExternalData_1[[#Headers],[25]])</f>
        <v>1000</v>
      </c>
      <c r="AE615" s="7">
        <f>SUMIFS(GQList,GIList,Table_ExternalData_1[[#This Row],[Item_key]],GDList,Table_ExternalData_1[[#Headers],[26]])</f>
        <v>0</v>
      </c>
      <c r="AF615" s="7">
        <f>SUMIFS(GQList,GIList,Table_ExternalData_1[[#This Row],[Item_key]],GDList,Table_ExternalData_1[[#Headers],[27]])</f>
        <v>0</v>
      </c>
      <c r="AG615" s="7">
        <f>SUMIFS(GQList,GIList,Table_ExternalData_1[[#This Row],[Item_key]],GDList,Table_ExternalData_1[[#Headers],[28]])</f>
        <v>0</v>
      </c>
      <c r="AH615" s="7">
        <f>SUMIFS(GQList,GIList,Table_ExternalData_1[[#This Row],[Item_key]],GDList,Table_ExternalData_1[[#Headers],[29]])</f>
        <v>0</v>
      </c>
      <c r="AI615" s="7">
        <f>SUMIFS(GQList,GIList,Table_ExternalData_1[[#This Row],[Item_key]],GDList,Table_ExternalData_1[[#Headers],[30]])</f>
        <v>0</v>
      </c>
      <c r="AJ615" s="7">
        <f>SUMIFS(GQList,GIList,Table_ExternalData_1[[#This Row],[Item_key]],GDList,Table_ExternalData_1[[#Headers],[31]])</f>
        <v>0</v>
      </c>
      <c r="AK615" s="7">
        <f>SUM(Table_ExternalData_1[[#This Row],[1]:[31]])</f>
        <v>1000</v>
      </c>
    </row>
    <row r="616" spans="1:37" hidden="1">
      <c r="A616" s="3" t="s">
        <v>1593</v>
      </c>
      <c r="B616" s="3" t="s">
        <v>528</v>
      </c>
      <c r="C616" s="3" t="s">
        <v>1596</v>
      </c>
      <c r="D616" s="3" t="s">
        <v>1597</v>
      </c>
      <c r="E616" s="6" t="s">
        <v>1662</v>
      </c>
      <c r="F616" s="7">
        <f>SUMIFS(GQList,GIList,Table_ExternalData_1[[#This Row],[Item_key]],GDList,Table_ExternalData_1[[#Headers],[1]])</f>
        <v>0</v>
      </c>
      <c r="G616" s="7">
        <f>SUMIFS(GQList,GIList,Table_ExternalData_1[[#This Row],[Item_key]],GDList,Table_ExternalData_1[[#Headers],[2]])</f>
        <v>0</v>
      </c>
      <c r="H616" s="7">
        <f>SUMIFS(GQList,GIList,Table_ExternalData_1[[#This Row],[Item_key]],GDList,Table_ExternalData_1[[#Headers],[3]])</f>
        <v>0</v>
      </c>
      <c r="I616" s="7">
        <f>SUMIFS(GQList,GIList,Table_ExternalData_1[[#This Row],[Item_key]],GDList,Table_ExternalData_1[[#Headers],[4]])</f>
        <v>0</v>
      </c>
      <c r="J616" s="7">
        <f>SUMIFS(GQList,GIList,Table_ExternalData_1[[#This Row],[Item_key]],GDList,Table_ExternalData_1[[#Headers],[5]])</f>
        <v>0</v>
      </c>
      <c r="K616" s="7">
        <f>SUMIFS(GQList,GIList,Table_ExternalData_1[[#This Row],[Item_key]],GDList,Table_ExternalData_1[[#Headers],[6]])</f>
        <v>0</v>
      </c>
      <c r="L616" s="7">
        <f>SUMIFS(GQList,GIList,Table_ExternalData_1[[#This Row],[Item_key]],GDList,Table_ExternalData_1[[#Headers],[7]])</f>
        <v>0</v>
      </c>
      <c r="M616" s="7">
        <f>SUMIFS(GQList,GIList,Table_ExternalData_1[[#This Row],[Item_key]],GDList,Table_ExternalData_1[[#Headers],[8]])</f>
        <v>0</v>
      </c>
      <c r="N616" s="7">
        <f>SUMIFS(GQList,GIList,Table_ExternalData_1[[#This Row],[Item_key]],GDList,Table_ExternalData_1[[#Headers],[9]])</f>
        <v>0</v>
      </c>
      <c r="O616" s="7">
        <f>SUMIFS(GQList,GIList,Table_ExternalData_1[[#This Row],[Item_key]],GDList,Table_ExternalData_1[[#Headers],[10]])</f>
        <v>0</v>
      </c>
      <c r="P616" s="7">
        <f>SUMIFS(GQList,GIList,Table_ExternalData_1[[#This Row],[Item_key]],GDList,Table_ExternalData_1[[#Headers],[11]])</f>
        <v>0</v>
      </c>
      <c r="Q616" s="7">
        <f>SUMIFS(GQList,GIList,Table_ExternalData_1[[#This Row],[Item_key]],GDList,Table_ExternalData_1[[#Headers],[12]])</f>
        <v>0</v>
      </c>
      <c r="R616" s="7">
        <f>SUMIFS(GQList,GIList,Table_ExternalData_1[[#This Row],[Item_key]],GDList,Table_ExternalData_1[[#Headers],[13]])</f>
        <v>0</v>
      </c>
      <c r="S616" s="7">
        <f>SUMIFS(GQList,GIList,Table_ExternalData_1[[#This Row],[Item_key]],GDList,Table_ExternalData_1[[#Headers],[14]])</f>
        <v>0</v>
      </c>
      <c r="T616" s="7">
        <f>SUMIFS(GQList,GIList,Table_ExternalData_1[[#This Row],[Item_key]],GDList,Table_ExternalData_1[[#Headers],[15]])</f>
        <v>0</v>
      </c>
      <c r="U616" s="7">
        <f>SUMIFS(GQList,GIList,Table_ExternalData_1[[#This Row],[Item_key]],GDList,Table_ExternalData_1[[#Headers],[16]])</f>
        <v>0</v>
      </c>
      <c r="V616" s="7">
        <f>SUMIFS(GQList,GIList,Table_ExternalData_1[[#This Row],[Item_key]],GDList,Table_ExternalData_1[[#Headers],[17]])</f>
        <v>0</v>
      </c>
      <c r="W616" s="7">
        <f>SUMIFS(GQList,GIList,Table_ExternalData_1[[#This Row],[Item_key]],GDList,Table_ExternalData_1[[#Headers],[18]])</f>
        <v>0</v>
      </c>
      <c r="X616" s="7">
        <f>SUMIFS(GQList,GIList,Table_ExternalData_1[[#This Row],[Item_key]],GDList,Table_ExternalData_1[[#Headers],[19]])</f>
        <v>0</v>
      </c>
      <c r="Y616" s="7">
        <f>SUMIFS(GQList,GIList,Table_ExternalData_1[[#This Row],[Item_key]],GDList,Table_ExternalData_1[[#Headers],[20]])</f>
        <v>0</v>
      </c>
      <c r="Z616" s="7">
        <f>SUMIFS(GQList,GIList,Table_ExternalData_1[[#This Row],[Item_key]],GDList,Table_ExternalData_1[[#Headers],[21]])</f>
        <v>0</v>
      </c>
      <c r="AA616" s="7">
        <f>SUMIFS(GQList,GIList,Table_ExternalData_1[[#This Row],[Item_key]],GDList,Table_ExternalData_1[[#Headers],[22]])</f>
        <v>0</v>
      </c>
      <c r="AB616" s="7">
        <f>SUMIFS(GQList,GIList,Table_ExternalData_1[[#This Row],[Item_key]],GDList,Table_ExternalData_1[[#Headers],[23]])</f>
        <v>0</v>
      </c>
      <c r="AC616" s="7">
        <f>SUMIFS(GQList,GIList,Table_ExternalData_1[[#This Row],[Item_key]],GDList,Table_ExternalData_1[[#Headers],[24]])</f>
        <v>0</v>
      </c>
      <c r="AD616" s="7">
        <f>SUMIFS(GQList,GIList,Table_ExternalData_1[[#This Row],[Item_key]],GDList,Table_ExternalData_1[[#Headers],[25]])</f>
        <v>1000</v>
      </c>
      <c r="AE616" s="7">
        <f>SUMIFS(GQList,GIList,Table_ExternalData_1[[#This Row],[Item_key]],GDList,Table_ExternalData_1[[#Headers],[26]])</f>
        <v>0</v>
      </c>
      <c r="AF616" s="7">
        <f>SUMIFS(GQList,GIList,Table_ExternalData_1[[#This Row],[Item_key]],GDList,Table_ExternalData_1[[#Headers],[27]])</f>
        <v>0</v>
      </c>
      <c r="AG616" s="7">
        <f>SUMIFS(GQList,GIList,Table_ExternalData_1[[#This Row],[Item_key]],GDList,Table_ExternalData_1[[#Headers],[28]])</f>
        <v>0</v>
      </c>
      <c r="AH616" s="7">
        <f>SUMIFS(GQList,GIList,Table_ExternalData_1[[#This Row],[Item_key]],GDList,Table_ExternalData_1[[#Headers],[29]])</f>
        <v>0</v>
      </c>
      <c r="AI616" s="7">
        <f>SUMIFS(GQList,GIList,Table_ExternalData_1[[#This Row],[Item_key]],GDList,Table_ExternalData_1[[#Headers],[30]])</f>
        <v>0</v>
      </c>
      <c r="AJ616" s="7">
        <f>SUMIFS(GQList,GIList,Table_ExternalData_1[[#This Row],[Item_key]],GDList,Table_ExternalData_1[[#Headers],[31]])</f>
        <v>0</v>
      </c>
      <c r="AK616" s="7">
        <f>SUM(Table_ExternalData_1[[#This Row],[1]:[31]])</f>
        <v>1000</v>
      </c>
    </row>
    <row r="617" spans="1:37" hidden="1">
      <c r="A617" s="3" t="s">
        <v>1593</v>
      </c>
      <c r="B617" s="3" t="s">
        <v>529</v>
      </c>
      <c r="C617" s="3" t="s">
        <v>1598</v>
      </c>
      <c r="D617" s="3" t="s">
        <v>1599</v>
      </c>
      <c r="E617" s="6" t="s">
        <v>1662</v>
      </c>
      <c r="F617" s="7">
        <f>SUMIFS(GQList,GIList,Table_ExternalData_1[[#This Row],[Item_key]],GDList,Table_ExternalData_1[[#Headers],[1]])</f>
        <v>0</v>
      </c>
      <c r="G617" s="7">
        <f>SUMIFS(GQList,GIList,Table_ExternalData_1[[#This Row],[Item_key]],GDList,Table_ExternalData_1[[#Headers],[2]])</f>
        <v>0</v>
      </c>
      <c r="H617" s="7">
        <f>SUMIFS(GQList,GIList,Table_ExternalData_1[[#This Row],[Item_key]],GDList,Table_ExternalData_1[[#Headers],[3]])</f>
        <v>0</v>
      </c>
      <c r="I617" s="7">
        <f>SUMIFS(GQList,GIList,Table_ExternalData_1[[#This Row],[Item_key]],GDList,Table_ExternalData_1[[#Headers],[4]])</f>
        <v>0</v>
      </c>
      <c r="J617" s="7">
        <f>SUMIFS(GQList,GIList,Table_ExternalData_1[[#This Row],[Item_key]],GDList,Table_ExternalData_1[[#Headers],[5]])</f>
        <v>0</v>
      </c>
      <c r="K617" s="7">
        <f>SUMIFS(GQList,GIList,Table_ExternalData_1[[#This Row],[Item_key]],GDList,Table_ExternalData_1[[#Headers],[6]])</f>
        <v>0</v>
      </c>
      <c r="L617" s="7">
        <f>SUMIFS(GQList,GIList,Table_ExternalData_1[[#This Row],[Item_key]],GDList,Table_ExternalData_1[[#Headers],[7]])</f>
        <v>0</v>
      </c>
      <c r="M617" s="7">
        <f>SUMIFS(GQList,GIList,Table_ExternalData_1[[#This Row],[Item_key]],GDList,Table_ExternalData_1[[#Headers],[8]])</f>
        <v>0</v>
      </c>
      <c r="N617" s="7">
        <f>SUMIFS(GQList,GIList,Table_ExternalData_1[[#This Row],[Item_key]],GDList,Table_ExternalData_1[[#Headers],[9]])</f>
        <v>0</v>
      </c>
      <c r="O617" s="7">
        <f>SUMIFS(GQList,GIList,Table_ExternalData_1[[#This Row],[Item_key]],GDList,Table_ExternalData_1[[#Headers],[10]])</f>
        <v>0</v>
      </c>
      <c r="P617" s="7">
        <f>SUMIFS(GQList,GIList,Table_ExternalData_1[[#This Row],[Item_key]],GDList,Table_ExternalData_1[[#Headers],[11]])</f>
        <v>0</v>
      </c>
      <c r="Q617" s="7">
        <f>SUMIFS(GQList,GIList,Table_ExternalData_1[[#This Row],[Item_key]],GDList,Table_ExternalData_1[[#Headers],[12]])</f>
        <v>0</v>
      </c>
      <c r="R617" s="7">
        <f>SUMIFS(GQList,GIList,Table_ExternalData_1[[#This Row],[Item_key]],GDList,Table_ExternalData_1[[#Headers],[13]])</f>
        <v>0</v>
      </c>
      <c r="S617" s="7">
        <f>SUMIFS(GQList,GIList,Table_ExternalData_1[[#This Row],[Item_key]],GDList,Table_ExternalData_1[[#Headers],[14]])</f>
        <v>0</v>
      </c>
      <c r="T617" s="7">
        <f>SUMIFS(GQList,GIList,Table_ExternalData_1[[#This Row],[Item_key]],GDList,Table_ExternalData_1[[#Headers],[15]])</f>
        <v>0</v>
      </c>
      <c r="U617" s="7">
        <f>SUMIFS(GQList,GIList,Table_ExternalData_1[[#This Row],[Item_key]],GDList,Table_ExternalData_1[[#Headers],[16]])</f>
        <v>0</v>
      </c>
      <c r="V617" s="7">
        <f>SUMIFS(GQList,GIList,Table_ExternalData_1[[#This Row],[Item_key]],GDList,Table_ExternalData_1[[#Headers],[17]])</f>
        <v>0</v>
      </c>
      <c r="W617" s="7">
        <f>SUMIFS(GQList,GIList,Table_ExternalData_1[[#This Row],[Item_key]],GDList,Table_ExternalData_1[[#Headers],[18]])</f>
        <v>0</v>
      </c>
      <c r="X617" s="7">
        <f>SUMIFS(GQList,GIList,Table_ExternalData_1[[#This Row],[Item_key]],GDList,Table_ExternalData_1[[#Headers],[19]])</f>
        <v>0</v>
      </c>
      <c r="Y617" s="7">
        <f>SUMIFS(GQList,GIList,Table_ExternalData_1[[#This Row],[Item_key]],GDList,Table_ExternalData_1[[#Headers],[20]])</f>
        <v>0</v>
      </c>
      <c r="Z617" s="7">
        <f>SUMIFS(GQList,GIList,Table_ExternalData_1[[#This Row],[Item_key]],GDList,Table_ExternalData_1[[#Headers],[21]])</f>
        <v>0</v>
      </c>
      <c r="AA617" s="7">
        <f>SUMIFS(GQList,GIList,Table_ExternalData_1[[#This Row],[Item_key]],GDList,Table_ExternalData_1[[#Headers],[22]])</f>
        <v>0</v>
      </c>
      <c r="AB617" s="7">
        <f>SUMIFS(GQList,GIList,Table_ExternalData_1[[#This Row],[Item_key]],GDList,Table_ExternalData_1[[#Headers],[23]])</f>
        <v>0</v>
      </c>
      <c r="AC617" s="7">
        <f>SUMIFS(GQList,GIList,Table_ExternalData_1[[#This Row],[Item_key]],GDList,Table_ExternalData_1[[#Headers],[24]])</f>
        <v>0</v>
      </c>
      <c r="AD617" s="7">
        <f>SUMIFS(GQList,GIList,Table_ExternalData_1[[#This Row],[Item_key]],GDList,Table_ExternalData_1[[#Headers],[25]])</f>
        <v>1000</v>
      </c>
      <c r="AE617" s="7">
        <f>SUMIFS(GQList,GIList,Table_ExternalData_1[[#This Row],[Item_key]],GDList,Table_ExternalData_1[[#Headers],[26]])</f>
        <v>0</v>
      </c>
      <c r="AF617" s="7">
        <f>SUMIFS(GQList,GIList,Table_ExternalData_1[[#This Row],[Item_key]],GDList,Table_ExternalData_1[[#Headers],[27]])</f>
        <v>0</v>
      </c>
      <c r="AG617" s="7">
        <f>SUMIFS(GQList,GIList,Table_ExternalData_1[[#This Row],[Item_key]],GDList,Table_ExternalData_1[[#Headers],[28]])</f>
        <v>0</v>
      </c>
      <c r="AH617" s="7">
        <f>SUMIFS(GQList,GIList,Table_ExternalData_1[[#This Row],[Item_key]],GDList,Table_ExternalData_1[[#Headers],[29]])</f>
        <v>0</v>
      </c>
      <c r="AI617" s="7">
        <f>SUMIFS(GQList,GIList,Table_ExternalData_1[[#This Row],[Item_key]],GDList,Table_ExternalData_1[[#Headers],[30]])</f>
        <v>0</v>
      </c>
      <c r="AJ617" s="7">
        <f>SUMIFS(GQList,GIList,Table_ExternalData_1[[#This Row],[Item_key]],GDList,Table_ExternalData_1[[#Headers],[31]])</f>
        <v>0</v>
      </c>
      <c r="AK617" s="7">
        <f>SUM(Table_ExternalData_1[[#This Row],[1]:[31]])</f>
        <v>1000</v>
      </c>
    </row>
    <row r="618" spans="1:37" hidden="1">
      <c r="A618" s="3" t="s">
        <v>1593</v>
      </c>
      <c r="B618" s="3" t="s">
        <v>533</v>
      </c>
      <c r="C618" s="3" t="s">
        <v>1600</v>
      </c>
      <c r="D618" s="3" t="s">
        <v>1601</v>
      </c>
      <c r="E618" s="6" t="s">
        <v>1662</v>
      </c>
      <c r="F618" s="7">
        <f>SUMIFS(GQList,GIList,Table_ExternalData_1[[#This Row],[Item_key]],GDList,Table_ExternalData_1[[#Headers],[1]])</f>
        <v>0</v>
      </c>
      <c r="G618" s="7">
        <f>SUMIFS(GQList,GIList,Table_ExternalData_1[[#This Row],[Item_key]],GDList,Table_ExternalData_1[[#Headers],[2]])</f>
        <v>0</v>
      </c>
      <c r="H618" s="7">
        <f>SUMIFS(GQList,GIList,Table_ExternalData_1[[#This Row],[Item_key]],GDList,Table_ExternalData_1[[#Headers],[3]])</f>
        <v>0</v>
      </c>
      <c r="I618" s="7">
        <f>SUMIFS(GQList,GIList,Table_ExternalData_1[[#This Row],[Item_key]],GDList,Table_ExternalData_1[[#Headers],[4]])</f>
        <v>0</v>
      </c>
      <c r="J618" s="7">
        <f>SUMIFS(GQList,GIList,Table_ExternalData_1[[#This Row],[Item_key]],GDList,Table_ExternalData_1[[#Headers],[5]])</f>
        <v>0</v>
      </c>
      <c r="K618" s="7">
        <f>SUMIFS(GQList,GIList,Table_ExternalData_1[[#This Row],[Item_key]],GDList,Table_ExternalData_1[[#Headers],[6]])</f>
        <v>0</v>
      </c>
      <c r="L618" s="7">
        <f>SUMIFS(GQList,GIList,Table_ExternalData_1[[#This Row],[Item_key]],GDList,Table_ExternalData_1[[#Headers],[7]])</f>
        <v>0</v>
      </c>
      <c r="M618" s="7">
        <f>SUMIFS(GQList,GIList,Table_ExternalData_1[[#This Row],[Item_key]],GDList,Table_ExternalData_1[[#Headers],[8]])</f>
        <v>0</v>
      </c>
      <c r="N618" s="7">
        <f>SUMIFS(GQList,GIList,Table_ExternalData_1[[#This Row],[Item_key]],GDList,Table_ExternalData_1[[#Headers],[9]])</f>
        <v>0</v>
      </c>
      <c r="O618" s="7">
        <f>SUMIFS(GQList,GIList,Table_ExternalData_1[[#This Row],[Item_key]],GDList,Table_ExternalData_1[[#Headers],[10]])</f>
        <v>0</v>
      </c>
      <c r="P618" s="7">
        <f>SUMIFS(GQList,GIList,Table_ExternalData_1[[#This Row],[Item_key]],GDList,Table_ExternalData_1[[#Headers],[11]])</f>
        <v>0</v>
      </c>
      <c r="Q618" s="7">
        <f>SUMIFS(GQList,GIList,Table_ExternalData_1[[#This Row],[Item_key]],GDList,Table_ExternalData_1[[#Headers],[12]])</f>
        <v>0</v>
      </c>
      <c r="R618" s="7">
        <f>SUMIFS(GQList,GIList,Table_ExternalData_1[[#This Row],[Item_key]],GDList,Table_ExternalData_1[[#Headers],[13]])</f>
        <v>0</v>
      </c>
      <c r="S618" s="7">
        <f>SUMIFS(GQList,GIList,Table_ExternalData_1[[#This Row],[Item_key]],GDList,Table_ExternalData_1[[#Headers],[14]])</f>
        <v>0</v>
      </c>
      <c r="T618" s="7">
        <f>SUMIFS(GQList,GIList,Table_ExternalData_1[[#This Row],[Item_key]],GDList,Table_ExternalData_1[[#Headers],[15]])</f>
        <v>0</v>
      </c>
      <c r="U618" s="7">
        <f>SUMIFS(GQList,GIList,Table_ExternalData_1[[#This Row],[Item_key]],GDList,Table_ExternalData_1[[#Headers],[16]])</f>
        <v>0</v>
      </c>
      <c r="V618" s="7">
        <f>SUMIFS(GQList,GIList,Table_ExternalData_1[[#This Row],[Item_key]],GDList,Table_ExternalData_1[[#Headers],[17]])</f>
        <v>0</v>
      </c>
      <c r="W618" s="7">
        <f>SUMIFS(GQList,GIList,Table_ExternalData_1[[#This Row],[Item_key]],GDList,Table_ExternalData_1[[#Headers],[18]])</f>
        <v>0</v>
      </c>
      <c r="X618" s="7">
        <f>SUMIFS(GQList,GIList,Table_ExternalData_1[[#This Row],[Item_key]],GDList,Table_ExternalData_1[[#Headers],[19]])</f>
        <v>0</v>
      </c>
      <c r="Y618" s="7">
        <f>SUMIFS(GQList,GIList,Table_ExternalData_1[[#This Row],[Item_key]],GDList,Table_ExternalData_1[[#Headers],[20]])</f>
        <v>0</v>
      </c>
      <c r="Z618" s="7">
        <f>SUMIFS(GQList,GIList,Table_ExternalData_1[[#This Row],[Item_key]],GDList,Table_ExternalData_1[[#Headers],[21]])</f>
        <v>0</v>
      </c>
      <c r="AA618" s="7">
        <f>SUMIFS(GQList,GIList,Table_ExternalData_1[[#This Row],[Item_key]],GDList,Table_ExternalData_1[[#Headers],[22]])</f>
        <v>0</v>
      </c>
      <c r="AB618" s="7">
        <f>SUMIFS(GQList,GIList,Table_ExternalData_1[[#This Row],[Item_key]],GDList,Table_ExternalData_1[[#Headers],[23]])</f>
        <v>0</v>
      </c>
      <c r="AC618" s="7">
        <f>SUMIFS(GQList,GIList,Table_ExternalData_1[[#This Row],[Item_key]],GDList,Table_ExternalData_1[[#Headers],[24]])</f>
        <v>0</v>
      </c>
      <c r="AD618" s="7">
        <f>SUMIFS(GQList,GIList,Table_ExternalData_1[[#This Row],[Item_key]],GDList,Table_ExternalData_1[[#Headers],[25]])</f>
        <v>2600</v>
      </c>
      <c r="AE618" s="7">
        <f>SUMIFS(GQList,GIList,Table_ExternalData_1[[#This Row],[Item_key]],GDList,Table_ExternalData_1[[#Headers],[26]])</f>
        <v>0</v>
      </c>
      <c r="AF618" s="7">
        <f>SUMIFS(GQList,GIList,Table_ExternalData_1[[#This Row],[Item_key]],GDList,Table_ExternalData_1[[#Headers],[27]])</f>
        <v>0</v>
      </c>
      <c r="AG618" s="7">
        <f>SUMIFS(GQList,GIList,Table_ExternalData_1[[#This Row],[Item_key]],GDList,Table_ExternalData_1[[#Headers],[28]])</f>
        <v>0</v>
      </c>
      <c r="AH618" s="7">
        <f>SUMIFS(GQList,GIList,Table_ExternalData_1[[#This Row],[Item_key]],GDList,Table_ExternalData_1[[#Headers],[29]])</f>
        <v>0</v>
      </c>
      <c r="AI618" s="7">
        <f>SUMIFS(GQList,GIList,Table_ExternalData_1[[#This Row],[Item_key]],GDList,Table_ExternalData_1[[#Headers],[30]])</f>
        <v>0</v>
      </c>
      <c r="AJ618" s="7">
        <f>SUMIFS(GQList,GIList,Table_ExternalData_1[[#This Row],[Item_key]],GDList,Table_ExternalData_1[[#Headers],[31]])</f>
        <v>0</v>
      </c>
      <c r="AK618" s="7">
        <f>SUM(Table_ExternalData_1[[#This Row],[1]:[31]])</f>
        <v>2600</v>
      </c>
    </row>
    <row r="619" spans="1:37" hidden="1">
      <c r="A619" s="3" t="s">
        <v>1602</v>
      </c>
      <c r="B619" s="3" t="s">
        <v>140</v>
      </c>
      <c r="C619" s="3" t="s">
        <v>1603</v>
      </c>
      <c r="D619" s="3" t="s">
        <v>1604</v>
      </c>
      <c r="E619" s="6" t="s">
        <v>1662</v>
      </c>
      <c r="F619" s="7">
        <f>SUMIFS(GQList,GIList,Table_ExternalData_1[[#This Row],[Item_key]],GDList,Table_ExternalData_1[[#Headers],[1]])</f>
        <v>0</v>
      </c>
      <c r="G619" s="7">
        <f>SUMIFS(GQList,GIList,Table_ExternalData_1[[#This Row],[Item_key]],GDList,Table_ExternalData_1[[#Headers],[2]])</f>
        <v>0</v>
      </c>
      <c r="H619" s="7">
        <f>SUMIFS(GQList,GIList,Table_ExternalData_1[[#This Row],[Item_key]],GDList,Table_ExternalData_1[[#Headers],[3]])</f>
        <v>0</v>
      </c>
      <c r="I619" s="7">
        <f>SUMIFS(GQList,GIList,Table_ExternalData_1[[#This Row],[Item_key]],GDList,Table_ExternalData_1[[#Headers],[4]])</f>
        <v>0</v>
      </c>
      <c r="J619" s="7">
        <f>SUMIFS(GQList,GIList,Table_ExternalData_1[[#This Row],[Item_key]],GDList,Table_ExternalData_1[[#Headers],[5]])</f>
        <v>1200</v>
      </c>
      <c r="K619" s="7">
        <f>SUMIFS(GQList,GIList,Table_ExternalData_1[[#This Row],[Item_key]],GDList,Table_ExternalData_1[[#Headers],[6]])</f>
        <v>0</v>
      </c>
      <c r="L619" s="7">
        <f>SUMIFS(GQList,GIList,Table_ExternalData_1[[#This Row],[Item_key]],GDList,Table_ExternalData_1[[#Headers],[7]])</f>
        <v>0</v>
      </c>
      <c r="M619" s="7">
        <f>SUMIFS(GQList,GIList,Table_ExternalData_1[[#This Row],[Item_key]],GDList,Table_ExternalData_1[[#Headers],[8]])</f>
        <v>0</v>
      </c>
      <c r="N619" s="7">
        <f>SUMIFS(GQList,GIList,Table_ExternalData_1[[#This Row],[Item_key]],GDList,Table_ExternalData_1[[#Headers],[9]])</f>
        <v>0</v>
      </c>
      <c r="O619" s="7">
        <f>SUMIFS(GQList,GIList,Table_ExternalData_1[[#This Row],[Item_key]],GDList,Table_ExternalData_1[[#Headers],[10]])</f>
        <v>0</v>
      </c>
      <c r="P619" s="7">
        <f>SUMIFS(GQList,GIList,Table_ExternalData_1[[#This Row],[Item_key]],GDList,Table_ExternalData_1[[#Headers],[11]])</f>
        <v>0</v>
      </c>
      <c r="Q619" s="7">
        <f>SUMIFS(GQList,GIList,Table_ExternalData_1[[#This Row],[Item_key]],GDList,Table_ExternalData_1[[#Headers],[12]])</f>
        <v>0</v>
      </c>
      <c r="R619" s="7">
        <f>SUMIFS(GQList,GIList,Table_ExternalData_1[[#This Row],[Item_key]],GDList,Table_ExternalData_1[[#Headers],[13]])</f>
        <v>0</v>
      </c>
      <c r="S619" s="7">
        <f>SUMIFS(GQList,GIList,Table_ExternalData_1[[#This Row],[Item_key]],GDList,Table_ExternalData_1[[#Headers],[14]])</f>
        <v>0</v>
      </c>
      <c r="T619" s="7">
        <f>SUMIFS(GQList,GIList,Table_ExternalData_1[[#This Row],[Item_key]],GDList,Table_ExternalData_1[[#Headers],[15]])</f>
        <v>0</v>
      </c>
      <c r="U619" s="7">
        <f>SUMIFS(GQList,GIList,Table_ExternalData_1[[#This Row],[Item_key]],GDList,Table_ExternalData_1[[#Headers],[16]])</f>
        <v>0</v>
      </c>
      <c r="V619" s="7">
        <f>SUMIFS(GQList,GIList,Table_ExternalData_1[[#This Row],[Item_key]],GDList,Table_ExternalData_1[[#Headers],[17]])</f>
        <v>0</v>
      </c>
      <c r="W619" s="7">
        <f>SUMIFS(GQList,GIList,Table_ExternalData_1[[#This Row],[Item_key]],GDList,Table_ExternalData_1[[#Headers],[18]])</f>
        <v>0</v>
      </c>
      <c r="X619" s="7">
        <f>SUMIFS(GQList,GIList,Table_ExternalData_1[[#This Row],[Item_key]],GDList,Table_ExternalData_1[[#Headers],[19]])</f>
        <v>0</v>
      </c>
      <c r="Y619" s="7">
        <f>SUMIFS(GQList,GIList,Table_ExternalData_1[[#This Row],[Item_key]],GDList,Table_ExternalData_1[[#Headers],[20]])</f>
        <v>0</v>
      </c>
      <c r="Z619" s="7">
        <f>SUMIFS(GQList,GIList,Table_ExternalData_1[[#This Row],[Item_key]],GDList,Table_ExternalData_1[[#Headers],[21]])</f>
        <v>0</v>
      </c>
      <c r="AA619" s="7">
        <f>SUMIFS(GQList,GIList,Table_ExternalData_1[[#This Row],[Item_key]],GDList,Table_ExternalData_1[[#Headers],[22]])</f>
        <v>0</v>
      </c>
      <c r="AB619" s="7">
        <f>SUMIFS(GQList,GIList,Table_ExternalData_1[[#This Row],[Item_key]],GDList,Table_ExternalData_1[[#Headers],[23]])</f>
        <v>0</v>
      </c>
      <c r="AC619" s="7">
        <f>SUMIFS(GQList,GIList,Table_ExternalData_1[[#This Row],[Item_key]],GDList,Table_ExternalData_1[[#Headers],[24]])</f>
        <v>0</v>
      </c>
      <c r="AD619" s="7">
        <f>SUMIFS(GQList,GIList,Table_ExternalData_1[[#This Row],[Item_key]],GDList,Table_ExternalData_1[[#Headers],[25]])</f>
        <v>0</v>
      </c>
      <c r="AE619" s="7">
        <f>SUMIFS(GQList,GIList,Table_ExternalData_1[[#This Row],[Item_key]],GDList,Table_ExternalData_1[[#Headers],[26]])</f>
        <v>0</v>
      </c>
      <c r="AF619" s="7">
        <f>SUMIFS(GQList,GIList,Table_ExternalData_1[[#This Row],[Item_key]],GDList,Table_ExternalData_1[[#Headers],[27]])</f>
        <v>0</v>
      </c>
      <c r="AG619" s="7">
        <f>SUMIFS(GQList,GIList,Table_ExternalData_1[[#This Row],[Item_key]],GDList,Table_ExternalData_1[[#Headers],[28]])</f>
        <v>0</v>
      </c>
      <c r="AH619" s="7">
        <f>SUMIFS(GQList,GIList,Table_ExternalData_1[[#This Row],[Item_key]],GDList,Table_ExternalData_1[[#Headers],[29]])</f>
        <v>0</v>
      </c>
      <c r="AI619" s="7">
        <f>SUMIFS(GQList,GIList,Table_ExternalData_1[[#This Row],[Item_key]],GDList,Table_ExternalData_1[[#Headers],[30]])</f>
        <v>0</v>
      </c>
      <c r="AJ619" s="7">
        <f>SUMIFS(GQList,GIList,Table_ExternalData_1[[#This Row],[Item_key]],GDList,Table_ExternalData_1[[#Headers],[31]])</f>
        <v>0</v>
      </c>
      <c r="AK619" s="7">
        <f>SUM(Table_ExternalData_1[[#This Row],[1]:[31]])</f>
        <v>1200</v>
      </c>
    </row>
    <row r="620" spans="1:37" hidden="1">
      <c r="A620" s="3" t="s">
        <v>1602</v>
      </c>
      <c r="B620" s="3" t="s">
        <v>141</v>
      </c>
      <c r="C620" s="3" t="s">
        <v>1605</v>
      </c>
      <c r="D620" s="3" t="s">
        <v>1604</v>
      </c>
      <c r="E620" s="6" t="s">
        <v>1662</v>
      </c>
      <c r="F620" s="7">
        <f>SUMIFS(GQList,GIList,Table_ExternalData_1[[#This Row],[Item_key]],GDList,Table_ExternalData_1[[#Headers],[1]])</f>
        <v>0</v>
      </c>
      <c r="G620" s="7">
        <f>SUMIFS(GQList,GIList,Table_ExternalData_1[[#This Row],[Item_key]],GDList,Table_ExternalData_1[[#Headers],[2]])</f>
        <v>0</v>
      </c>
      <c r="H620" s="7">
        <f>SUMIFS(GQList,GIList,Table_ExternalData_1[[#This Row],[Item_key]],GDList,Table_ExternalData_1[[#Headers],[3]])</f>
        <v>0</v>
      </c>
      <c r="I620" s="7">
        <f>SUMIFS(GQList,GIList,Table_ExternalData_1[[#This Row],[Item_key]],GDList,Table_ExternalData_1[[#Headers],[4]])</f>
        <v>0</v>
      </c>
      <c r="J620" s="7">
        <f>SUMIFS(GQList,GIList,Table_ExternalData_1[[#This Row],[Item_key]],GDList,Table_ExternalData_1[[#Headers],[5]])</f>
        <v>1100</v>
      </c>
      <c r="K620" s="7">
        <f>SUMIFS(GQList,GIList,Table_ExternalData_1[[#This Row],[Item_key]],GDList,Table_ExternalData_1[[#Headers],[6]])</f>
        <v>0</v>
      </c>
      <c r="L620" s="7">
        <f>SUMIFS(GQList,GIList,Table_ExternalData_1[[#This Row],[Item_key]],GDList,Table_ExternalData_1[[#Headers],[7]])</f>
        <v>0</v>
      </c>
      <c r="M620" s="7">
        <f>SUMIFS(GQList,GIList,Table_ExternalData_1[[#This Row],[Item_key]],GDList,Table_ExternalData_1[[#Headers],[8]])</f>
        <v>0</v>
      </c>
      <c r="N620" s="7">
        <f>SUMIFS(GQList,GIList,Table_ExternalData_1[[#This Row],[Item_key]],GDList,Table_ExternalData_1[[#Headers],[9]])</f>
        <v>0</v>
      </c>
      <c r="O620" s="7">
        <f>SUMIFS(GQList,GIList,Table_ExternalData_1[[#This Row],[Item_key]],GDList,Table_ExternalData_1[[#Headers],[10]])</f>
        <v>0</v>
      </c>
      <c r="P620" s="7">
        <f>SUMIFS(GQList,GIList,Table_ExternalData_1[[#This Row],[Item_key]],GDList,Table_ExternalData_1[[#Headers],[11]])</f>
        <v>0</v>
      </c>
      <c r="Q620" s="7">
        <f>SUMIFS(GQList,GIList,Table_ExternalData_1[[#This Row],[Item_key]],GDList,Table_ExternalData_1[[#Headers],[12]])</f>
        <v>0</v>
      </c>
      <c r="R620" s="7">
        <f>SUMIFS(GQList,GIList,Table_ExternalData_1[[#This Row],[Item_key]],GDList,Table_ExternalData_1[[#Headers],[13]])</f>
        <v>0</v>
      </c>
      <c r="S620" s="7">
        <f>SUMIFS(GQList,GIList,Table_ExternalData_1[[#This Row],[Item_key]],GDList,Table_ExternalData_1[[#Headers],[14]])</f>
        <v>0</v>
      </c>
      <c r="T620" s="7">
        <f>SUMIFS(GQList,GIList,Table_ExternalData_1[[#This Row],[Item_key]],GDList,Table_ExternalData_1[[#Headers],[15]])</f>
        <v>0</v>
      </c>
      <c r="U620" s="7">
        <f>SUMIFS(GQList,GIList,Table_ExternalData_1[[#This Row],[Item_key]],GDList,Table_ExternalData_1[[#Headers],[16]])</f>
        <v>0</v>
      </c>
      <c r="V620" s="7">
        <f>SUMIFS(GQList,GIList,Table_ExternalData_1[[#This Row],[Item_key]],GDList,Table_ExternalData_1[[#Headers],[17]])</f>
        <v>0</v>
      </c>
      <c r="W620" s="7">
        <f>SUMIFS(GQList,GIList,Table_ExternalData_1[[#This Row],[Item_key]],GDList,Table_ExternalData_1[[#Headers],[18]])</f>
        <v>0</v>
      </c>
      <c r="X620" s="7">
        <f>SUMIFS(GQList,GIList,Table_ExternalData_1[[#This Row],[Item_key]],GDList,Table_ExternalData_1[[#Headers],[19]])</f>
        <v>0</v>
      </c>
      <c r="Y620" s="7">
        <f>SUMIFS(GQList,GIList,Table_ExternalData_1[[#This Row],[Item_key]],GDList,Table_ExternalData_1[[#Headers],[20]])</f>
        <v>0</v>
      </c>
      <c r="Z620" s="7">
        <f>SUMIFS(GQList,GIList,Table_ExternalData_1[[#This Row],[Item_key]],GDList,Table_ExternalData_1[[#Headers],[21]])</f>
        <v>0</v>
      </c>
      <c r="AA620" s="7">
        <f>SUMIFS(GQList,GIList,Table_ExternalData_1[[#This Row],[Item_key]],GDList,Table_ExternalData_1[[#Headers],[22]])</f>
        <v>0</v>
      </c>
      <c r="AB620" s="7">
        <f>SUMIFS(GQList,GIList,Table_ExternalData_1[[#This Row],[Item_key]],GDList,Table_ExternalData_1[[#Headers],[23]])</f>
        <v>0</v>
      </c>
      <c r="AC620" s="7">
        <f>SUMIFS(GQList,GIList,Table_ExternalData_1[[#This Row],[Item_key]],GDList,Table_ExternalData_1[[#Headers],[24]])</f>
        <v>0</v>
      </c>
      <c r="AD620" s="7">
        <f>SUMIFS(GQList,GIList,Table_ExternalData_1[[#This Row],[Item_key]],GDList,Table_ExternalData_1[[#Headers],[25]])</f>
        <v>0</v>
      </c>
      <c r="AE620" s="7">
        <f>SUMIFS(GQList,GIList,Table_ExternalData_1[[#This Row],[Item_key]],GDList,Table_ExternalData_1[[#Headers],[26]])</f>
        <v>0</v>
      </c>
      <c r="AF620" s="7">
        <f>SUMIFS(GQList,GIList,Table_ExternalData_1[[#This Row],[Item_key]],GDList,Table_ExternalData_1[[#Headers],[27]])</f>
        <v>0</v>
      </c>
      <c r="AG620" s="7">
        <f>SUMIFS(GQList,GIList,Table_ExternalData_1[[#This Row],[Item_key]],GDList,Table_ExternalData_1[[#Headers],[28]])</f>
        <v>0</v>
      </c>
      <c r="AH620" s="7">
        <f>SUMIFS(GQList,GIList,Table_ExternalData_1[[#This Row],[Item_key]],GDList,Table_ExternalData_1[[#Headers],[29]])</f>
        <v>0</v>
      </c>
      <c r="AI620" s="7">
        <f>SUMIFS(GQList,GIList,Table_ExternalData_1[[#This Row],[Item_key]],GDList,Table_ExternalData_1[[#Headers],[30]])</f>
        <v>0</v>
      </c>
      <c r="AJ620" s="7">
        <f>SUMIFS(GQList,GIList,Table_ExternalData_1[[#This Row],[Item_key]],GDList,Table_ExternalData_1[[#Headers],[31]])</f>
        <v>0</v>
      </c>
      <c r="AK620" s="7">
        <f>SUM(Table_ExternalData_1[[#This Row],[1]:[31]])</f>
        <v>1100</v>
      </c>
    </row>
    <row r="621" spans="1:37" hidden="1">
      <c r="A621" s="3" t="s">
        <v>1602</v>
      </c>
      <c r="B621" s="3" t="s">
        <v>277</v>
      </c>
      <c r="C621" s="3" t="s">
        <v>1606</v>
      </c>
      <c r="D621" s="3" t="s">
        <v>1607</v>
      </c>
      <c r="E621" s="6" t="s">
        <v>1662</v>
      </c>
      <c r="F621" s="7">
        <f>SUMIFS(GQList,GIList,Table_ExternalData_1[[#This Row],[Item_key]],GDList,Table_ExternalData_1[[#Headers],[1]])</f>
        <v>0</v>
      </c>
      <c r="G621" s="7">
        <f>SUMIFS(GQList,GIList,Table_ExternalData_1[[#This Row],[Item_key]],GDList,Table_ExternalData_1[[#Headers],[2]])</f>
        <v>0</v>
      </c>
      <c r="H621" s="7">
        <f>SUMIFS(GQList,GIList,Table_ExternalData_1[[#This Row],[Item_key]],GDList,Table_ExternalData_1[[#Headers],[3]])</f>
        <v>0</v>
      </c>
      <c r="I621" s="7">
        <f>SUMIFS(GQList,GIList,Table_ExternalData_1[[#This Row],[Item_key]],GDList,Table_ExternalData_1[[#Headers],[4]])</f>
        <v>0</v>
      </c>
      <c r="J621" s="7">
        <f>SUMIFS(GQList,GIList,Table_ExternalData_1[[#This Row],[Item_key]],GDList,Table_ExternalData_1[[#Headers],[5]])</f>
        <v>0</v>
      </c>
      <c r="K621" s="7">
        <f>SUMIFS(GQList,GIList,Table_ExternalData_1[[#This Row],[Item_key]],GDList,Table_ExternalData_1[[#Headers],[6]])</f>
        <v>0</v>
      </c>
      <c r="L621" s="7">
        <f>SUMIFS(GQList,GIList,Table_ExternalData_1[[#This Row],[Item_key]],GDList,Table_ExternalData_1[[#Headers],[7]])</f>
        <v>0</v>
      </c>
      <c r="M621" s="7">
        <f>SUMIFS(GQList,GIList,Table_ExternalData_1[[#This Row],[Item_key]],GDList,Table_ExternalData_1[[#Headers],[8]])</f>
        <v>0</v>
      </c>
      <c r="N621" s="7">
        <f>SUMIFS(GQList,GIList,Table_ExternalData_1[[#This Row],[Item_key]],GDList,Table_ExternalData_1[[#Headers],[9]])</f>
        <v>0</v>
      </c>
      <c r="O621" s="7">
        <f>SUMIFS(GQList,GIList,Table_ExternalData_1[[#This Row],[Item_key]],GDList,Table_ExternalData_1[[#Headers],[10]])</f>
        <v>600</v>
      </c>
      <c r="P621" s="7">
        <f>SUMIFS(GQList,GIList,Table_ExternalData_1[[#This Row],[Item_key]],GDList,Table_ExternalData_1[[#Headers],[11]])</f>
        <v>0</v>
      </c>
      <c r="Q621" s="7">
        <f>SUMIFS(GQList,GIList,Table_ExternalData_1[[#This Row],[Item_key]],GDList,Table_ExternalData_1[[#Headers],[12]])</f>
        <v>0</v>
      </c>
      <c r="R621" s="7">
        <f>SUMIFS(GQList,GIList,Table_ExternalData_1[[#This Row],[Item_key]],GDList,Table_ExternalData_1[[#Headers],[13]])</f>
        <v>0</v>
      </c>
      <c r="S621" s="7">
        <f>SUMIFS(GQList,GIList,Table_ExternalData_1[[#This Row],[Item_key]],GDList,Table_ExternalData_1[[#Headers],[14]])</f>
        <v>0</v>
      </c>
      <c r="T621" s="7">
        <f>SUMIFS(GQList,GIList,Table_ExternalData_1[[#This Row],[Item_key]],GDList,Table_ExternalData_1[[#Headers],[15]])</f>
        <v>0</v>
      </c>
      <c r="U621" s="7">
        <f>SUMIFS(GQList,GIList,Table_ExternalData_1[[#This Row],[Item_key]],GDList,Table_ExternalData_1[[#Headers],[16]])</f>
        <v>0</v>
      </c>
      <c r="V621" s="7">
        <f>SUMIFS(GQList,GIList,Table_ExternalData_1[[#This Row],[Item_key]],GDList,Table_ExternalData_1[[#Headers],[17]])</f>
        <v>0</v>
      </c>
      <c r="W621" s="7">
        <f>SUMIFS(GQList,GIList,Table_ExternalData_1[[#This Row],[Item_key]],GDList,Table_ExternalData_1[[#Headers],[18]])</f>
        <v>0</v>
      </c>
      <c r="X621" s="7">
        <f>SUMIFS(GQList,GIList,Table_ExternalData_1[[#This Row],[Item_key]],GDList,Table_ExternalData_1[[#Headers],[19]])</f>
        <v>0</v>
      </c>
      <c r="Y621" s="7">
        <f>SUMIFS(GQList,GIList,Table_ExternalData_1[[#This Row],[Item_key]],GDList,Table_ExternalData_1[[#Headers],[20]])</f>
        <v>0</v>
      </c>
      <c r="Z621" s="7">
        <f>SUMIFS(GQList,GIList,Table_ExternalData_1[[#This Row],[Item_key]],GDList,Table_ExternalData_1[[#Headers],[21]])</f>
        <v>0</v>
      </c>
      <c r="AA621" s="7">
        <f>SUMIFS(GQList,GIList,Table_ExternalData_1[[#This Row],[Item_key]],GDList,Table_ExternalData_1[[#Headers],[22]])</f>
        <v>0</v>
      </c>
      <c r="AB621" s="7">
        <f>SUMIFS(GQList,GIList,Table_ExternalData_1[[#This Row],[Item_key]],GDList,Table_ExternalData_1[[#Headers],[23]])</f>
        <v>0</v>
      </c>
      <c r="AC621" s="7">
        <f>SUMIFS(GQList,GIList,Table_ExternalData_1[[#This Row],[Item_key]],GDList,Table_ExternalData_1[[#Headers],[24]])</f>
        <v>0</v>
      </c>
      <c r="AD621" s="7">
        <f>SUMIFS(GQList,GIList,Table_ExternalData_1[[#This Row],[Item_key]],GDList,Table_ExternalData_1[[#Headers],[25]])</f>
        <v>0</v>
      </c>
      <c r="AE621" s="7">
        <f>SUMIFS(GQList,GIList,Table_ExternalData_1[[#This Row],[Item_key]],GDList,Table_ExternalData_1[[#Headers],[26]])</f>
        <v>0</v>
      </c>
      <c r="AF621" s="7">
        <f>SUMIFS(GQList,GIList,Table_ExternalData_1[[#This Row],[Item_key]],GDList,Table_ExternalData_1[[#Headers],[27]])</f>
        <v>0</v>
      </c>
      <c r="AG621" s="7">
        <f>SUMIFS(GQList,GIList,Table_ExternalData_1[[#This Row],[Item_key]],GDList,Table_ExternalData_1[[#Headers],[28]])</f>
        <v>0</v>
      </c>
      <c r="AH621" s="7">
        <f>SUMIFS(GQList,GIList,Table_ExternalData_1[[#This Row],[Item_key]],GDList,Table_ExternalData_1[[#Headers],[29]])</f>
        <v>0</v>
      </c>
      <c r="AI621" s="7">
        <f>SUMIFS(GQList,GIList,Table_ExternalData_1[[#This Row],[Item_key]],GDList,Table_ExternalData_1[[#Headers],[30]])</f>
        <v>0</v>
      </c>
      <c r="AJ621" s="7">
        <f>SUMIFS(GQList,GIList,Table_ExternalData_1[[#This Row],[Item_key]],GDList,Table_ExternalData_1[[#Headers],[31]])</f>
        <v>0</v>
      </c>
      <c r="AK621" s="7">
        <f>SUM(Table_ExternalData_1[[#This Row],[1]:[31]])</f>
        <v>600</v>
      </c>
    </row>
    <row r="622" spans="1:37" hidden="1">
      <c r="A622" s="3" t="s">
        <v>1602</v>
      </c>
      <c r="B622" s="3" t="s">
        <v>460</v>
      </c>
      <c r="C622" s="3" t="s">
        <v>1608</v>
      </c>
      <c r="D622" s="3" t="s">
        <v>732</v>
      </c>
      <c r="E622" s="6" t="s">
        <v>1662</v>
      </c>
      <c r="F622" s="7">
        <f>SUMIFS(GQList,GIList,Table_ExternalData_1[[#This Row],[Item_key]],GDList,Table_ExternalData_1[[#Headers],[1]])</f>
        <v>0</v>
      </c>
      <c r="G622" s="7">
        <f>SUMIFS(GQList,GIList,Table_ExternalData_1[[#This Row],[Item_key]],GDList,Table_ExternalData_1[[#Headers],[2]])</f>
        <v>0</v>
      </c>
      <c r="H622" s="7">
        <f>SUMIFS(GQList,GIList,Table_ExternalData_1[[#This Row],[Item_key]],GDList,Table_ExternalData_1[[#Headers],[3]])</f>
        <v>0</v>
      </c>
      <c r="I622" s="7">
        <f>SUMIFS(GQList,GIList,Table_ExternalData_1[[#This Row],[Item_key]],GDList,Table_ExternalData_1[[#Headers],[4]])</f>
        <v>0</v>
      </c>
      <c r="J622" s="7">
        <f>SUMIFS(GQList,GIList,Table_ExternalData_1[[#This Row],[Item_key]],GDList,Table_ExternalData_1[[#Headers],[5]])</f>
        <v>0</v>
      </c>
      <c r="K622" s="7">
        <f>SUMIFS(GQList,GIList,Table_ExternalData_1[[#This Row],[Item_key]],GDList,Table_ExternalData_1[[#Headers],[6]])</f>
        <v>0</v>
      </c>
      <c r="L622" s="7">
        <f>SUMIFS(GQList,GIList,Table_ExternalData_1[[#This Row],[Item_key]],GDList,Table_ExternalData_1[[#Headers],[7]])</f>
        <v>0</v>
      </c>
      <c r="M622" s="7">
        <f>SUMIFS(GQList,GIList,Table_ExternalData_1[[#This Row],[Item_key]],GDList,Table_ExternalData_1[[#Headers],[8]])</f>
        <v>0</v>
      </c>
      <c r="N622" s="7">
        <f>SUMIFS(GQList,GIList,Table_ExternalData_1[[#This Row],[Item_key]],GDList,Table_ExternalData_1[[#Headers],[9]])</f>
        <v>0</v>
      </c>
      <c r="O622" s="7">
        <f>SUMIFS(GQList,GIList,Table_ExternalData_1[[#This Row],[Item_key]],GDList,Table_ExternalData_1[[#Headers],[10]])</f>
        <v>0</v>
      </c>
      <c r="P622" s="7">
        <f>SUMIFS(GQList,GIList,Table_ExternalData_1[[#This Row],[Item_key]],GDList,Table_ExternalData_1[[#Headers],[11]])</f>
        <v>0</v>
      </c>
      <c r="Q622" s="7">
        <f>SUMIFS(GQList,GIList,Table_ExternalData_1[[#This Row],[Item_key]],GDList,Table_ExternalData_1[[#Headers],[12]])</f>
        <v>0</v>
      </c>
      <c r="R622" s="7">
        <f>SUMIFS(GQList,GIList,Table_ExternalData_1[[#This Row],[Item_key]],GDList,Table_ExternalData_1[[#Headers],[13]])</f>
        <v>0</v>
      </c>
      <c r="S622" s="7">
        <f>SUMIFS(GQList,GIList,Table_ExternalData_1[[#This Row],[Item_key]],GDList,Table_ExternalData_1[[#Headers],[14]])</f>
        <v>0</v>
      </c>
      <c r="T622" s="7">
        <f>SUMIFS(GQList,GIList,Table_ExternalData_1[[#This Row],[Item_key]],GDList,Table_ExternalData_1[[#Headers],[15]])</f>
        <v>0</v>
      </c>
      <c r="U622" s="7">
        <f>SUMIFS(GQList,GIList,Table_ExternalData_1[[#This Row],[Item_key]],GDList,Table_ExternalData_1[[#Headers],[16]])</f>
        <v>0</v>
      </c>
      <c r="V622" s="7">
        <f>SUMIFS(GQList,GIList,Table_ExternalData_1[[#This Row],[Item_key]],GDList,Table_ExternalData_1[[#Headers],[17]])</f>
        <v>0</v>
      </c>
      <c r="W622" s="7">
        <f>SUMIFS(GQList,GIList,Table_ExternalData_1[[#This Row],[Item_key]],GDList,Table_ExternalData_1[[#Headers],[18]])</f>
        <v>0</v>
      </c>
      <c r="X622" s="7">
        <f>SUMIFS(GQList,GIList,Table_ExternalData_1[[#This Row],[Item_key]],GDList,Table_ExternalData_1[[#Headers],[19]])</f>
        <v>0</v>
      </c>
      <c r="Y622" s="7">
        <f>SUMIFS(GQList,GIList,Table_ExternalData_1[[#This Row],[Item_key]],GDList,Table_ExternalData_1[[#Headers],[20]])</f>
        <v>1200</v>
      </c>
      <c r="Z622" s="7">
        <f>SUMIFS(GQList,GIList,Table_ExternalData_1[[#This Row],[Item_key]],GDList,Table_ExternalData_1[[#Headers],[21]])</f>
        <v>0</v>
      </c>
      <c r="AA622" s="7">
        <f>SUMIFS(GQList,GIList,Table_ExternalData_1[[#This Row],[Item_key]],GDList,Table_ExternalData_1[[#Headers],[22]])</f>
        <v>0</v>
      </c>
      <c r="AB622" s="7">
        <f>SUMIFS(GQList,GIList,Table_ExternalData_1[[#This Row],[Item_key]],GDList,Table_ExternalData_1[[#Headers],[23]])</f>
        <v>0</v>
      </c>
      <c r="AC622" s="7">
        <f>SUMIFS(GQList,GIList,Table_ExternalData_1[[#This Row],[Item_key]],GDList,Table_ExternalData_1[[#Headers],[24]])</f>
        <v>0</v>
      </c>
      <c r="AD622" s="7">
        <f>SUMIFS(GQList,GIList,Table_ExternalData_1[[#This Row],[Item_key]],GDList,Table_ExternalData_1[[#Headers],[25]])</f>
        <v>0</v>
      </c>
      <c r="AE622" s="7">
        <f>SUMIFS(GQList,GIList,Table_ExternalData_1[[#This Row],[Item_key]],GDList,Table_ExternalData_1[[#Headers],[26]])</f>
        <v>0</v>
      </c>
      <c r="AF622" s="7">
        <f>SUMIFS(GQList,GIList,Table_ExternalData_1[[#This Row],[Item_key]],GDList,Table_ExternalData_1[[#Headers],[27]])</f>
        <v>0</v>
      </c>
      <c r="AG622" s="7">
        <f>SUMIFS(GQList,GIList,Table_ExternalData_1[[#This Row],[Item_key]],GDList,Table_ExternalData_1[[#Headers],[28]])</f>
        <v>0</v>
      </c>
      <c r="AH622" s="7">
        <f>SUMIFS(GQList,GIList,Table_ExternalData_1[[#This Row],[Item_key]],GDList,Table_ExternalData_1[[#Headers],[29]])</f>
        <v>0</v>
      </c>
      <c r="AI622" s="7">
        <f>SUMIFS(GQList,GIList,Table_ExternalData_1[[#This Row],[Item_key]],GDList,Table_ExternalData_1[[#Headers],[30]])</f>
        <v>0</v>
      </c>
      <c r="AJ622" s="7">
        <f>SUMIFS(GQList,GIList,Table_ExternalData_1[[#This Row],[Item_key]],GDList,Table_ExternalData_1[[#Headers],[31]])</f>
        <v>0</v>
      </c>
      <c r="AK622" s="7">
        <f>SUM(Table_ExternalData_1[[#This Row],[1]:[31]])</f>
        <v>1200</v>
      </c>
    </row>
    <row r="623" spans="1:37" hidden="1">
      <c r="A623" s="3" t="s">
        <v>1602</v>
      </c>
      <c r="B623" s="3" t="s">
        <v>282</v>
      </c>
      <c r="C623" s="3" t="s">
        <v>1609</v>
      </c>
      <c r="D623" s="3" t="s">
        <v>1607</v>
      </c>
      <c r="E623" s="6" t="s">
        <v>1662</v>
      </c>
      <c r="F623" s="7">
        <f>SUMIFS(GQList,GIList,Table_ExternalData_1[[#This Row],[Item_key]],GDList,Table_ExternalData_1[[#Headers],[1]])</f>
        <v>0</v>
      </c>
      <c r="G623" s="7">
        <f>SUMIFS(GQList,GIList,Table_ExternalData_1[[#This Row],[Item_key]],GDList,Table_ExternalData_1[[#Headers],[2]])</f>
        <v>0</v>
      </c>
      <c r="H623" s="7">
        <f>SUMIFS(GQList,GIList,Table_ExternalData_1[[#This Row],[Item_key]],GDList,Table_ExternalData_1[[#Headers],[3]])</f>
        <v>0</v>
      </c>
      <c r="I623" s="7">
        <f>SUMIFS(GQList,GIList,Table_ExternalData_1[[#This Row],[Item_key]],GDList,Table_ExternalData_1[[#Headers],[4]])</f>
        <v>0</v>
      </c>
      <c r="J623" s="7">
        <f>SUMIFS(GQList,GIList,Table_ExternalData_1[[#This Row],[Item_key]],GDList,Table_ExternalData_1[[#Headers],[5]])</f>
        <v>0</v>
      </c>
      <c r="K623" s="7">
        <f>SUMIFS(GQList,GIList,Table_ExternalData_1[[#This Row],[Item_key]],GDList,Table_ExternalData_1[[#Headers],[6]])</f>
        <v>0</v>
      </c>
      <c r="L623" s="7">
        <f>SUMIFS(GQList,GIList,Table_ExternalData_1[[#This Row],[Item_key]],GDList,Table_ExternalData_1[[#Headers],[7]])</f>
        <v>0</v>
      </c>
      <c r="M623" s="7">
        <f>SUMIFS(GQList,GIList,Table_ExternalData_1[[#This Row],[Item_key]],GDList,Table_ExternalData_1[[#Headers],[8]])</f>
        <v>0</v>
      </c>
      <c r="N623" s="7">
        <f>SUMIFS(GQList,GIList,Table_ExternalData_1[[#This Row],[Item_key]],GDList,Table_ExternalData_1[[#Headers],[9]])</f>
        <v>0</v>
      </c>
      <c r="O623" s="7">
        <f>SUMIFS(GQList,GIList,Table_ExternalData_1[[#This Row],[Item_key]],GDList,Table_ExternalData_1[[#Headers],[10]])</f>
        <v>700</v>
      </c>
      <c r="P623" s="7">
        <f>SUMIFS(GQList,GIList,Table_ExternalData_1[[#This Row],[Item_key]],GDList,Table_ExternalData_1[[#Headers],[11]])</f>
        <v>0</v>
      </c>
      <c r="Q623" s="7">
        <f>SUMIFS(GQList,GIList,Table_ExternalData_1[[#This Row],[Item_key]],GDList,Table_ExternalData_1[[#Headers],[12]])</f>
        <v>0</v>
      </c>
      <c r="R623" s="7">
        <f>SUMIFS(GQList,GIList,Table_ExternalData_1[[#This Row],[Item_key]],GDList,Table_ExternalData_1[[#Headers],[13]])</f>
        <v>0</v>
      </c>
      <c r="S623" s="7">
        <f>SUMIFS(GQList,GIList,Table_ExternalData_1[[#This Row],[Item_key]],GDList,Table_ExternalData_1[[#Headers],[14]])</f>
        <v>0</v>
      </c>
      <c r="T623" s="7">
        <f>SUMIFS(GQList,GIList,Table_ExternalData_1[[#This Row],[Item_key]],GDList,Table_ExternalData_1[[#Headers],[15]])</f>
        <v>0</v>
      </c>
      <c r="U623" s="7">
        <f>SUMIFS(GQList,GIList,Table_ExternalData_1[[#This Row],[Item_key]],GDList,Table_ExternalData_1[[#Headers],[16]])</f>
        <v>0</v>
      </c>
      <c r="V623" s="7">
        <f>SUMIFS(GQList,GIList,Table_ExternalData_1[[#This Row],[Item_key]],GDList,Table_ExternalData_1[[#Headers],[17]])</f>
        <v>0</v>
      </c>
      <c r="W623" s="7">
        <f>SUMIFS(GQList,GIList,Table_ExternalData_1[[#This Row],[Item_key]],GDList,Table_ExternalData_1[[#Headers],[18]])</f>
        <v>0</v>
      </c>
      <c r="X623" s="7">
        <f>SUMIFS(GQList,GIList,Table_ExternalData_1[[#This Row],[Item_key]],GDList,Table_ExternalData_1[[#Headers],[19]])</f>
        <v>0</v>
      </c>
      <c r="Y623" s="7">
        <f>SUMIFS(GQList,GIList,Table_ExternalData_1[[#This Row],[Item_key]],GDList,Table_ExternalData_1[[#Headers],[20]])</f>
        <v>0</v>
      </c>
      <c r="Z623" s="7">
        <f>SUMIFS(GQList,GIList,Table_ExternalData_1[[#This Row],[Item_key]],GDList,Table_ExternalData_1[[#Headers],[21]])</f>
        <v>0</v>
      </c>
      <c r="AA623" s="7">
        <f>SUMIFS(GQList,GIList,Table_ExternalData_1[[#This Row],[Item_key]],GDList,Table_ExternalData_1[[#Headers],[22]])</f>
        <v>0</v>
      </c>
      <c r="AB623" s="7">
        <f>SUMIFS(GQList,GIList,Table_ExternalData_1[[#This Row],[Item_key]],GDList,Table_ExternalData_1[[#Headers],[23]])</f>
        <v>0</v>
      </c>
      <c r="AC623" s="7">
        <f>SUMIFS(GQList,GIList,Table_ExternalData_1[[#This Row],[Item_key]],GDList,Table_ExternalData_1[[#Headers],[24]])</f>
        <v>0</v>
      </c>
      <c r="AD623" s="7">
        <f>SUMIFS(GQList,GIList,Table_ExternalData_1[[#This Row],[Item_key]],GDList,Table_ExternalData_1[[#Headers],[25]])</f>
        <v>0</v>
      </c>
      <c r="AE623" s="7">
        <f>SUMIFS(GQList,GIList,Table_ExternalData_1[[#This Row],[Item_key]],GDList,Table_ExternalData_1[[#Headers],[26]])</f>
        <v>0</v>
      </c>
      <c r="AF623" s="7">
        <f>SUMIFS(GQList,GIList,Table_ExternalData_1[[#This Row],[Item_key]],GDList,Table_ExternalData_1[[#Headers],[27]])</f>
        <v>0</v>
      </c>
      <c r="AG623" s="7">
        <f>SUMIFS(GQList,GIList,Table_ExternalData_1[[#This Row],[Item_key]],GDList,Table_ExternalData_1[[#Headers],[28]])</f>
        <v>0</v>
      </c>
      <c r="AH623" s="7">
        <f>SUMIFS(GQList,GIList,Table_ExternalData_1[[#This Row],[Item_key]],GDList,Table_ExternalData_1[[#Headers],[29]])</f>
        <v>0</v>
      </c>
      <c r="AI623" s="7">
        <f>SUMIFS(GQList,GIList,Table_ExternalData_1[[#This Row],[Item_key]],GDList,Table_ExternalData_1[[#Headers],[30]])</f>
        <v>0</v>
      </c>
      <c r="AJ623" s="7">
        <f>SUMIFS(GQList,GIList,Table_ExternalData_1[[#This Row],[Item_key]],GDList,Table_ExternalData_1[[#Headers],[31]])</f>
        <v>0</v>
      </c>
      <c r="AK623" s="7">
        <f>SUM(Table_ExternalData_1[[#This Row],[1]:[31]])</f>
        <v>700</v>
      </c>
    </row>
    <row r="624" spans="1:37" hidden="1">
      <c r="A624" s="3" t="s">
        <v>1602</v>
      </c>
      <c r="B624" s="3" t="s">
        <v>284</v>
      </c>
      <c r="C624" s="3" t="s">
        <v>1610</v>
      </c>
      <c r="D624" s="3" t="s">
        <v>732</v>
      </c>
      <c r="E624" s="6" t="s">
        <v>1662</v>
      </c>
      <c r="F624" s="7">
        <f>SUMIFS(GQList,GIList,Table_ExternalData_1[[#This Row],[Item_key]],GDList,Table_ExternalData_1[[#Headers],[1]])</f>
        <v>0</v>
      </c>
      <c r="G624" s="7">
        <f>SUMIFS(GQList,GIList,Table_ExternalData_1[[#This Row],[Item_key]],GDList,Table_ExternalData_1[[#Headers],[2]])</f>
        <v>0</v>
      </c>
      <c r="H624" s="7">
        <f>SUMIFS(GQList,GIList,Table_ExternalData_1[[#This Row],[Item_key]],GDList,Table_ExternalData_1[[#Headers],[3]])</f>
        <v>0</v>
      </c>
      <c r="I624" s="7">
        <f>SUMIFS(GQList,GIList,Table_ExternalData_1[[#This Row],[Item_key]],GDList,Table_ExternalData_1[[#Headers],[4]])</f>
        <v>0</v>
      </c>
      <c r="J624" s="7">
        <f>SUMIFS(GQList,GIList,Table_ExternalData_1[[#This Row],[Item_key]],GDList,Table_ExternalData_1[[#Headers],[5]])</f>
        <v>0</v>
      </c>
      <c r="K624" s="7">
        <f>SUMIFS(GQList,GIList,Table_ExternalData_1[[#This Row],[Item_key]],GDList,Table_ExternalData_1[[#Headers],[6]])</f>
        <v>0</v>
      </c>
      <c r="L624" s="7">
        <f>SUMIFS(GQList,GIList,Table_ExternalData_1[[#This Row],[Item_key]],GDList,Table_ExternalData_1[[#Headers],[7]])</f>
        <v>0</v>
      </c>
      <c r="M624" s="7">
        <f>SUMIFS(GQList,GIList,Table_ExternalData_1[[#This Row],[Item_key]],GDList,Table_ExternalData_1[[#Headers],[8]])</f>
        <v>0</v>
      </c>
      <c r="N624" s="7">
        <f>SUMIFS(GQList,GIList,Table_ExternalData_1[[#This Row],[Item_key]],GDList,Table_ExternalData_1[[#Headers],[9]])</f>
        <v>0</v>
      </c>
      <c r="O624" s="7">
        <f>SUMIFS(GQList,GIList,Table_ExternalData_1[[#This Row],[Item_key]],GDList,Table_ExternalData_1[[#Headers],[10]])</f>
        <v>1500</v>
      </c>
      <c r="P624" s="7">
        <f>SUMIFS(GQList,GIList,Table_ExternalData_1[[#This Row],[Item_key]],GDList,Table_ExternalData_1[[#Headers],[11]])</f>
        <v>0</v>
      </c>
      <c r="Q624" s="7">
        <f>SUMIFS(GQList,GIList,Table_ExternalData_1[[#This Row],[Item_key]],GDList,Table_ExternalData_1[[#Headers],[12]])</f>
        <v>0</v>
      </c>
      <c r="R624" s="7">
        <f>SUMIFS(GQList,GIList,Table_ExternalData_1[[#This Row],[Item_key]],GDList,Table_ExternalData_1[[#Headers],[13]])</f>
        <v>0</v>
      </c>
      <c r="S624" s="7">
        <f>SUMIFS(GQList,GIList,Table_ExternalData_1[[#This Row],[Item_key]],GDList,Table_ExternalData_1[[#Headers],[14]])</f>
        <v>0</v>
      </c>
      <c r="T624" s="7">
        <f>SUMIFS(GQList,GIList,Table_ExternalData_1[[#This Row],[Item_key]],GDList,Table_ExternalData_1[[#Headers],[15]])</f>
        <v>0</v>
      </c>
      <c r="U624" s="7">
        <f>SUMIFS(GQList,GIList,Table_ExternalData_1[[#This Row],[Item_key]],GDList,Table_ExternalData_1[[#Headers],[16]])</f>
        <v>0</v>
      </c>
      <c r="V624" s="7">
        <f>SUMIFS(GQList,GIList,Table_ExternalData_1[[#This Row],[Item_key]],GDList,Table_ExternalData_1[[#Headers],[17]])</f>
        <v>0</v>
      </c>
      <c r="W624" s="7">
        <f>SUMIFS(GQList,GIList,Table_ExternalData_1[[#This Row],[Item_key]],GDList,Table_ExternalData_1[[#Headers],[18]])</f>
        <v>0</v>
      </c>
      <c r="X624" s="7">
        <f>SUMIFS(GQList,GIList,Table_ExternalData_1[[#This Row],[Item_key]],GDList,Table_ExternalData_1[[#Headers],[19]])</f>
        <v>0</v>
      </c>
      <c r="Y624" s="7">
        <f>SUMIFS(GQList,GIList,Table_ExternalData_1[[#This Row],[Item_key]],GDList,Table_ExternalData_1[[#Headers],[20]])</f>
        <v>0</v>
      </c>
      <c r="Z624" s="7">
        <f>SUMIFS(GQList,GIList,Table_ExternalData_1[[#This Row],[Item_key]],GDList,Table_ExternalData_1[[#Headers],[21]])</f>
        <v>0</v>
      </c>
      <c r="AA624" s="7">
        <f>SUMIFS(GQList,GIList,Table_ExternalData_1[[#This Row],[Item_key]],GDList,Table_ExternalData_1[[#Headers],[22]])</f>
        <v>0</v>
      </c>
      <c r="AB624" s="7">
        <f>SUMIFS(GQList,GIList,Table_ExternalData_1[[#This Row],[Item_key]],GDList,Table_ExternalData_1[[#Headers],[23]])</f>
        <v>0</v>
      </c>
      <c r="AC624" s="7">
        <f>SUMIFS(GQList,GIList,Table_ExternalData_1[[#This Row],[Item_key]],GDList,Table_ExternalData_1[[#Headers],[24]])</f>
        <v>0</v>
      </c>
      <c r="AD624" s="7">
        <f>SUMIFS(GQList,GIList,Table_ExternalData_1[[#This Row],[Item_key]],GDList,Table_ExternalData_1[[#Headers],[25]])</f>
        <v>0</v>
      </c>
      <c r="AE624" s="7">
        <f>SUMIFS(GQList,GIList,Table_ExternalData_1[[#This Row],[Item_key]],GDList,Table_ExternalData_1[[#Headers],[26]])</f>
        <v>0</v>
      </c>
      <c r="AF624" s="7">
        <f>SUMIFS(GQList,GIList,Table_ExternalData_1[[#This Row],[Item_key]],GDList,Table_ExternalData_1[[#Headers],[27]])</f>
        <v>0</v>
      </c>
      <c r="AG624" s="7">
        <f>SUMIFS(GQList,GIList,Table_ExternalData_1[[#This Row],[Item_key]],GDList,Table_ExternalData_1[[#Headers],[28]])</f>
        <v>0</v>
      </c>
      <c r="AH624" s="7">
        <f>SUMIFS(GQList,GIList,Table_ExternalData_1[[#This Row],[Item_key]],GDList,Table_ExternalData_1[[#Headers],[29]])</f>
        <v>0</v>
      </c>
      <c r="AI624" s="7">
        <f>SUMIFS(GQList,GIList,Table_ExternalData_1[[#This Row],[Item_key]],GDList,Table_ExternalData_1[[#Headers],[30]])</f>
        <v>0</v>
      </c>
      <c r="AJ624" s="7">
        <f>SUMIFS(GQList,GIList,Table_ExternalData_1[[#This Row],[Item_key]],GDList,Table_ExternalData_1[[#Headers],[31]])</f>
        <v>0</v>
      </c>
      <c r="AK624" s="7">
        <f>SUM(Table_ExternalData_1[[#This Row],[1]:[31]])</f>
        <v>1500</v>
      </c>
    </row>
    <row r="625" spans="1:37" hidden="1">
      <c r="A625" s="3" t="s">
        <v>1602</v>
      </c>
      <c r="B625" s="3" t="s">
        <v>286</v>
      </c>
      <c r="C625" s="3" t="s">
        <v>1611</v>
      </c>
      <c r="D625" s="3" t="s">
        <v>732</v>
      </c>
      <c r="E625" s="6" t="s">
        <v>1662</v>
      </c>
      <c r="F625" s="7">
        <f>SUMIFS(GQList,GIList,Table_ExternalData_1[[#This Row],[Item_key]],GDList,Table_ExternalData_1[[#Headers],[1]])</f>
        <v>0</v>
      </c>
      <c r="G625" s="7">
        <f>SUMIFS(GQList,GIList,Table_ExternalData_1[[#This Row],[Item_key]],GDList,Table_ExternalData_1[[#Headers],[2]])</f>
        <v>0</v>
      </c>
      <c r="H625" s="7">
        <f>SUMIFS(GQList,GIList,Table_ExternalData_1[[#This Row],[Item_key]],GDList,Table_ExternalData_1[[#Headers],[3]])</f>
        <v>0</v>
      </c>
      <c r="I625" s="7">
        <f>SUMIFS(GQList,GIList,Table_ExternalData_1[[#This Row],[Item_key]],GDList,Table_ExternalData_1[[#Headers],[4]])</f>
        <v>0</v>
      </c>
      <c r="J625" s="7">
        <f>SUMIFS(GQList,GIList,Table_ExternalData_1[[#This Row],[Item_key]],GDList,Table_ExternalData_1[[#Headers],[5]])</f>
        <v>0</v>
      </c>
      <c r="K625" s="7">
        <f>SUMIFS(GQList,GIList,Table_ExternalData_1[[#This Row],[Item_key]],GDList,Table_ExternalData_1[[#Headers],[6]])</f>
        <v>0</v>
      </c>
      <c r="L625" s="7">
        <f>SUMIFS(GQList,GIList,Table_ExternalData_1[[#This Row],[Item_key]],GDList,Table_ExternalData_1[[#Headers],[7]])</f>
        <v>0</v>
      </c>
      <c r="M625" s="7">
        <f>SUMIFS(GQList,GIList,Table_ExternalData_1[[#This Row],[Item_key]],GDList,Table_ExternalData_1[[#Headers],[8]])</f>
        <v>0</v>
      </c>
      <c r="N625" s="7">
        <f>SUMIFS(GQList,GIList,Table_ExternalData_1[[#This Row],[Item_key]],GDList,Table_ExternalData_1[[#Headers],[9]])</f>
        <v>0</v>
      </c>
      <c r="O625" s="7">
        <f>SUMIFS(GQList,GIList,Table_ExternalData_1[[#This Row],[Item_key]],GDList,Table_ExternalData_1[[#Headers],[10]])</f>
        <v>900</v>
      </c>
      <c r="P625" s="7">
        <f>SUMIFS(GQList,GIList,Table_ExternalData_1[[#This Row],[Item_key]],GDList,Table_ExternalData_1[[#Headers],[11]])</f>
        <v>0</v>
      </c>
      <c r="Q625" s="7">
        <f>SUMIFS(GQList,GIList,Table_ExternalData_1[[#This Row],[Item_key]],GDList,Table_ExternalData_1[[#Headers],[12]])</f>
        <v>0</v>
      </c>
      <c r="R625" s="7">
        <f>SUMIFS(GQList,GIList,Table_ExternalData_1[[#This Row],[Item_key]],GDList,Table_ExternalData_1[[#Headers],[13]])</f>
        <v>0</v>
      </c>
      <c r="S625" s="7">
        <f>SUMIFS(GQList,GIList,Table_ExternalData_1[[#This Row],[Item_key]],GDList,Table_ExternalData_1[[#Headers],[14]])</f>
        <v>0</v>
      </c>
      <c r="T625" s="7">
        <f>SUMIFS(GQList,GIList,Table_ExternalData_1[[#This Row],[Item_key]],GDList,Table_ExternalData_1[[#Headers],[15]])</f>
        <v>0</v>
      </c>
      <c r="U625" s="7">
        <f>SUMIFS(GQList,GIList,Table_ExternalData_1[[#This Row],[Item_key]],GDList,Table_ExternalData_1[[#Headers],[16]])</f>
        <v>0</v>
      </c>
      <c r="V625" s="7">
        <f>SUMIFS(GQList,GIList,Table_ExternalData_1[[#This Row],[Item_key]],GDList,Table_ExternalData_1[[#Headers],[17]])</f>
        <v>0</v>
      </c>
      <c r="W625" s="7">
        <f>SUMIFS(GQList,GIList,Table_ExternalData_1[[#This Row],[Item_key]],GDList,Table_ExternalData_1[[#Headers],[18]])</f>
        <v>0</v>
      </c>
      <c r="X625" s="7">
        <f>SUMIFS(GQList,GIList,Table_ExternalData_1[[#This Row],[Item_key]],GDList,Table_ExternalData_1[[#Headers],[19]])</f>
        <v>0</v>
      </c>
      <c r="Y625" s="7">
        <f>SUMIFS(GQList,GIList,Table_ExternalData_1[[#This Row],[Item_key]],GDList,Table_ExternalData_1[[#Headers],[20]])</f>
        <v>0</v>
      </c>
      <c r="Z625" s="7">
        <f>SUMIFS(GQList,GIList,Table_ExternalData_1[[#This Row],[Item_key]],GDList,Table_ExternalData_1[[#Headers],[21]])</f>
        <v>0</v>
      </c>
      <c r="AA625" s="7">
        <f>SUMIFS(GQList,GIList,Table_ExternalData_1[[#This Row],[Item_key]],GDList,Table_ExternalData_1[[#Headers],[22]])</f>
        <v>0</v>
      </c>
      <c r="AB625" s="7">
        <f>SUMIFS(GQList,GIList,Table_ExternalData_1[[#This Row],[Item_key]],GDList,Table_ExternalData_1[[#Headers],[23]])</f>
        <v>0</v>
      </c>
      <c r="AC625" s="7">
        <f>SUMIFS(GQList,GIList,Table_ExternalData_1[[#This Row],[Item_key]],GDList,Table_ExternalData_1[[#Headers],[24]])</f>
        <v>0</v>
      </c>
      <c r="AD625" s="7">
        <f>SUMIFS(GQList,GIList,Table_ExternalData_1[[#This Row],[Item_key]],GDList,Table_ExternalData_1[[#Headers],[25]])</f>
        <v>0</v>
      </c>
      <c r="AE625" s="7">
        <f>SUMIFS(GQList,GIList,Table_ExternalData_1[[#This Row],[Item_key]],GDList,Table_ExternalData_1[[#Headers],[26]])</f>
        <v>0</v>
      </c>
      <c r="AF625" s="7">
        <f>SUMIFS(GQList,GIList,Table_ExternalData_1[[#This Row],[Item_key]],GDList,Table_ExternalData_1[[#Headers],[27]])</f>
        <v>0</v>
      </c>
      <c r="AG625" s="7">
        <f>SUMIFS(GQList,GIList,Table_ExternalData_1[[#This Row],[Item_key]],GDList,Table_ExternalData_1[[#Headers],[28]])</f>
        <v>0</v>
      </c>
      <c r="AH625" s="7">
        <f>SUMIFS(GQList,GIList,Table_ExternalData_1[[#This Row],[Item_key]],GDList,Table_ExternalData_1[[#Headers],[29]])</f>
        <v>0</v>
      </c>
      <c r="AI625" s="7">
        <f>SUMIFS(GQList,GIList,Table_ExternalData_1[[#This Row],[Item_key]],GDList,Table_ExternalData_1[[#Headers],[30]])</f>
        <v>0</v>
      </c>
      <c r="AJ625" s="7">
        <f>SUMIFS(GQList,GIList,Table_ExternalData_1[[#This Row],[Item_key]],GDList,Table_ExternalData_1[[#Headers],[31]])</f>
        <v>0</v>
      </c>
      <c r="AK625" s="7">
        <f>SUM(Table_ExternalData_1[[#This Row],[1]:[31]])</f>
        <v>900</v>
      </c>
    </row>
    <row r="626" spans="1:37" hidden="1">
      <c r="A626" s="3" t="s">
        <v>1602</v>
      </c>
      <c r="B626" s="3" t="s">
        <v>296</v>
      </c>
      <c r="C626" s="3" t="s">
        <v>1616</v>
      </c>
      <c r="D626" s="3" t="s">
        <v>1617</v>
      </c>
      <c r="E626" s="6" t="s">
        <v>1662</v>
      </c>
      <c r="F626" s="7">
        <f>SUMIFS(GQList,GIList,Table_ExternalData_1[[#This Row],[Item_key]],GDList,Table_ExternalData_1[[#Headers],[1]])</f>
        <v>0</v>
      </c>
      <c r="G626" s="7">
        <f>SUMIFS(GQList,GIList,Table_ExternalData_1[[#This Row],[Item_key]],GDList,Table_ExternalData_1[[#Headers],[2]])</f>
        <v>0</v>
      </c>
      <c r="H626" s="7">
        <f>SUMIFS(GQList,GIList,Table_ExternalData_1[[#This Row],[Item_key]],GDList,Table_ExternalData_1[[#Headers],[3]])</f>
        <v>0</v>
      </c>
      <c r="I626" s="7">
        <f>SUMIFS(GQList,GIList,Table_ExternalData_1[[#This Row],[Item_key]],GDList,Table_ExternalData_1[[#Headers],[4]])</f>
        <v>0</v>
      </c>
      <c r="J626" s="7">
        <f>SUMIFS(GQList,GIList,Table_ExternalData_1[[#This Row],[Item_key]],GDList,Table_ExternalData_1[[#Headers],[5]])</f>
        <v>0</v>
      </c>
      <c r="K626" s="7">
        <f>SUMIFS(GQList,GIList,Table_ExternalData_1[[#This Row],[Item_key]],GDList,Table_ExternalData_1[[#Headers],[6]])</f>
        <v>0</v>
      </c>
      <c r="L626" s="7">
        <f>SUMIFS(GQList,GIList,Table_ExternalData_1[[#This Row],[Item_key]],GDList,Table_ExternalData_1[[#Headers],[7]])</f>
        <v>0</v>
      </c>
      <c r="M626" s="7">
        <f>SUMIFS(GQList,GIList,Table_ExternalData_1[[#This Row],[Item_key]],GDList,Table_ExternalData_1[[#Headers],[8]])</f>
        <v>0</v>
      </c>
      <c r="N626" s="7">
        <f>SUMIFS(GQList,GIList,Table_ExternalData_1[[#This Row],[Item_key]],GDList,Table_ExternalData_1[[#Headers],[9]])</f>
        <v>0</v>
      </c>
      <c r="O626" s="7">
        <f>SUMIFS(GQList,GIList,Table_ExternalData_1[[#This Row],[Item_key]],GDList,Table_ExternalData_1[[#Headers],[10]])</f>
        <v>10200</v>
      </c>
      <c r="P626" s="7">
        <f>SUMIFS(GQList,GIList,Table_ExternalData_1[[#This Row],[Item_key]],GDList,Table_ExternalData_1[[#Headers],[11]])</f>
        <v>0</v>
      </c>
      <c r="Q626" s="7">
        <f>SUMIFS(GQList,GIList,Table_ExternalData_1[[#This Row],[Item_key]],GDList,Table_ExternalData_1[[#Headers],[12]])</f>
        <v>0</v>
      </c>
      <c r="R626" s="7">
        <f>SUMIFS(GQList,GIList,Table_ExternalData_1[[#This Row],[Item_key]],GDList,Table_ExternalData_1[[#Headers],[13]])</f>
        <v>0</v>
      </c>
      <c r="S626" s="7">
        <f>SUMIFS(GQList,GIList,Table_ExternalData_1[[#This Row],[Item_key]],GDList,Table_ExternalData_1[[#Headers],[14]])</f>
        <v>0</v>
      </c>
      <c r="T626" s="7">
        <f>SUMIFS(GQList,GIList,Table_ExternalData_1[[#This Row],[Item_key]],GDList,Table_ExternalData_1[[#Headers],[15]])</f>
        <v>0</v>
      </c>
      <c r="U626" s="7">
        <f>SUMIFS(GQList,GIList,Table_ExternalData_1[[#This Row],[Item_key]],GDList,Table_ExternalData_1[[#Headers],[16]])</f>
        <v>0</v>
      </c>
      <c r="V626" s="7">
        <f>SUMIFS(GQList,GIList,Table_ExternalData_1[[#This Row],[Item_key]],GDList,Table_ExternalData_1[[#Headers],[17]])</f>
        <v>0</v>
      </c>
      <c r="W626" s="7">
        <f>SUMIFS(GQList,GIList,Table_ExternalData_1[[#This Row],[Item_key]],GDList,Table_ExternalData_1[[#Headers],[18]])</f>
        <v>0</v>
      </c>
      <c r="X626" s="7">
        <f>SUMIFS(GQList,GIList,Table_ExternalData_1[[#This Row],[Item_key]],GDList,Table_ExternalData_1[[#Headers],[19]])</f>
        <v>0</v>
      </c>
      <c r="Y626" s="7">
        <f>SUMIFS(GQList,GIList,Table_ExternalData_1[[#This Row],[Item_key]],GDList,Table_ExternalData_1[[#Headers],[20]])</f>
        <v>0</v>
      </c>
      <c r="Z626" s="7">
        <f>SUMIFS(GQList,GIList,Table_ExternalData_1[[#This Row],[Item_key]],GDList,Table_ExternalData_1[[#Headers],[21]])</f>
        <v>0</v>
      </c>
      <c r="AA626" s="7">
        <f>SUMIFS(GQList,GIList,Table_ExternalData_1[[#This Row],[Item_key]],GDList,Table_ExternalData_1[[#Headers],[22]])</f>
        <v>0</v>
      </c>
      <c r="AB626" s="7">
        <f>SUMIFS(GQList,GIList,Table_ExternalData_1[[#This Row],[Item_key]],GDList,Table_ExternalData_1[[#Headers],[23]])</f>
        <v>0</v>
      </c>
      <c r="AC626" s="7">
        <f>SUMIFS(GQList,GIList,Table_ExternalData_1[[#This Row],[Item_key]],GDList,Table_ExternalData_1[[#Headers],[24]])</f>
        <v>0</v>
      </c>
      <c r="AD626" s="7">
        <f>SUMIFS(GQList,GIList,Table_ExternalData_1[[#This Row],[Item_key]],GDList,Table_ExternalData_1[[#Headers],[25]])</f>
        <v>0</v>
      </c>
      <c r="AE626" s="7">
        <f>SUMIFS(GQList,GIList,Table_ExternalData_1[[#This Row],[Item_key]],GDList,Table_ExternalData_1[[#Headers],[26]])</f>
        <v>0</v>
      </c>
      <c r="AF626" s="7">
        <f>SUMIFS(GQList,GIList,Table_ExternalData_1[[#This Row],[Item_key]],GDList,Table_ExternalData_1[[#Headers],[27]])</f>
        <v>0</v>
      </c>
      <c r="AG626" s="7">
        <f>SUMIFS(GQList,GIList,Table_ExternalData_1[[#This Row],[Item_key]],GDList,Table_ExternalData_1[[#Headers],[28]])</f>
        <v>0</v>
      </c>
      <c r="AH626" s="7">
        <f>SUMIFS(GQList,GIList,Table_ExternalData_1[[#This Row],[Item_key]],GDList,Table_ExternalData_1[[#Headers],[29]])</f>
        <v>0</v>
      </c>
      <c r="AI626" s="7">
        <f>SUMIFS(GQList,GIList,Table_ExternalData_1[[#This Row],[Item_key]],GDList,Table_ExternalData_1[[#Headers],[30]])</f>
        <v>0</v>
      </c>
      <c r="AJ626" s="7">
        <f>SUMIFS(GQList,GIList,Table_ExternalData_1[[#This Row],[Item_key]],GDList,Table_ExternalData_1[[#Headers],[31]])</f>
        <v>0</v>
      </c>
      <c r="AK626" s="7">
        <f>SUM(Table_ExternalData_1[[#This Row],[1]:[31]])</f>
        <v>10200</v>
      </c>
    </row>
    <row r="627" spans="1:37" hidden="1">
      <c r="A627" s="3" t="s">
        <v>1618</v>
      </c>
      <c r="B627" s="3" t="s">
        <v>489</v>
      </c>
      <c r="C627" s="3" t="s">
        <v>1619</v>
      </c>
      <c r="D627" s="3" t="s">
        <v>1620</v>
      </c>
      <c r="E627" s="6" t="s">
        <v>1662</v>
      </c>
      <c r="F627" s="7">
        <f>SUMIFS(GQList,GIList,Table_ExternalData_1[[#This Row],[Item_key]],GDList,Table_ExternalData_1[[#Headers],[1]])</f>
        <v>0</v>
      </c>
      <c r="G627" s="7">
        <f>SUMIFS(GQList,GIList,Table_ExternalData_1[[#This Row],[Item_key]],GDList,Table_ExternalData_1[[#Headers],[2]])</f>
        <v>0</v>
      </c>
      <c r="H627" s="7">
        <f>SUMIFS(GQList,GIList,Table_ExternalData_1[[#This Row],[Item_key]],GDList,Table_ExternalData_1[[#Headers],[3]])</f>
        <v>0</v>
      </c>
      <c r="I627" s="7">
        <f>SUMIFS(GQList,GIList,Table_ExternalData_1[[#This Row],[Item_key]],GDList,Table_ExternalData_1[[#Headers],[4]])</f>
        <v>0</v>
      </c>
      <c r="J627" s="7">
        <f>SUMIFS(GQList,GIList,Table_ExternalData_1[[#This Row],[Item_key]],GDList,Table_ExternalData_1[[#Headers],[5]])</f>
        <v>0</v>
      </c>
      <c r="K627" s="7">
        <f>SUMIFS(GQList,GIList,Table_ExternalData_1[[#This Row],[Item_key]],GDList,Table_ExternalData_1[[#Headers],[6]])</f>
        <v>0</v>
      </c>
      <c r="L627" s="7">
        <f>SUMIFS(GQList,GIList,Table_ExternalData_1[[#This Row],[Item_key]],GDList,Table_ExternalData_1[[#Headers],[7]])</f>
        <v>0</v>
      </c>
      <c r="M627" s="7">
        <f>SUMIFS(GQList,GIList,Table_ExternalData_1[[#This Row],[Item_key]],GDList,Table_ExternalData_1[[#Headers],[8]])</f>
        <v>0</v>
      </c>
      <c r="N627" s="7">
        <f>SUMIFS(GQList,GIList,Table_ExternalData_1[[#This Row],[Item_key]],GDList,Table_ExternalData_1[[#Headers],[9]])</f>
        <v>0</v>
      </c>
      <c r="O627" s="7">
        <f>SUMIFS(GQList,GIList,Table_ExternalData_1[[#This Row],[Item_key]],GDList,Table_ExternalData_1[[#Headers],[10]])</f>
        <v>0</v>
      </c>
      <c r="P627" s="7">
        <f>SUMIFS(GQList,GIList,Table_ExternalData_1[[#This Row],[Item_key]],GDList,Table_ExternalData_1[[#Headers],[11]])</f>
        <v>0</v>
      </c>
      <c r="Q627" s="7">
        <f>SUMIFS(GQList,GIList,Table_ExternalData_1[[#This Row],[Item_key]],GDList,Table_ExternalData_1[[#Headers],[12]])</f>
        <v>0</v>
      </c>
      <c r="R627" s="7">
        <f>SUMIFS(GQList,GIList,Table_ExternalData_1[[#This Row],[Item_key]],GDList,Table_ExternalData_1[[#Headers],[13]])</f>
        <v>0</v>
      </c>
      <c r="S627" s="7">
        <f>SUMIFS(GQList,GIList,Table_ExternalData_1[[#This Row],[Item_key]],GDList,Table_ExternalData_1[[#Headers],[14]])</f>
        <v>0</v>
      </c>
      <c r="T627" s="7">
        <f>SUMIFS(GQList,GIList,Table_ExternalData_1[[#This Row],[Item_key]],GDList,Table_ExternalData_1[[#Headers],[15]])</f>
        <v>0</v>
      </c>
      <c r="U627" s="7">
        <f>SUMIFS(GQList,GIList,Table_ExternalData_1[[#This Row],[Item_key]],GDList,Table_ExternalData_1[[#Headers],[16]])</f>
        <v>0</v>
      </c>
      <c r="V627" s="7">
        <f>SUMIFS(GQList,GIList,Table_ExternalData_1[[#This Row],[Item_key]],GDList,Table_ExternalData_1[[#Headers],[17]])</f>
        <v>0</v>
      </c>
      <c r="W627" s="7">
        <f>SUMIFS(GQList,GIList,Table_ExternalData_1[[#This Row],[Item_key]],GDList,Table_ExternalData_1[[#Headers],[18]])</f>
        <v>0</v>
      </c>
      <c r="X627" s="7">
        <f>SUMIFS(GQList,GIList,Table_ExternalData_1[[#This Row],[Item_key]],GDList,Table_ExternalData_1[[#Headers],[19]])</f>
        <v>0</v>
      </c>
      <c r="Y627" s="7">
        <f>SUMIFS(GQList,GIList,Table_ExternalData_1[[#This Row],[Item_key]],GDList,Table_ExternalData_1[[#Headers],[20]])</f>
        <v>0</v>
      </c>
      <c r="Z627" s="7">
        <f>SUMIFS(GQList,GIList,Table_ExternalData_1[[#This Row],[Item_key]],GDList,Table_ExternalData_1[[#Headers],[21]])</f>
        <v>0</v>
      </c>
      <c r="AA627" s="7">
        <f>SUMIFS(GQList,GIList,Table_ExternalData_1[[#This Row],[Item_key]],GDList,Table_ExternalData_1[[#Headers],[22]])</f>
        <v>1020</v>
      </c>
      <c r="AB627" s="7">
        <f>SUMIFS(GQList,GIList,Table_ExternalData_1[[#This Row],[Item_key]],GDList,Table_ExternalData_1[[#Headers],[23]])</f>
        <v>0</v>
      </c>
      <c r="AC627" s="7">
        <f>SUMIFS(GQList,GIList,Table_ExternalData_1[[#This Row],[Item_key]],GDList,Table_ExternalData_1[[#Headers],[24]])</f>
        <v>1440</v>
      </c>
      <c r="AD627" s="7">
        <f>SUMIFS(GQList,GIList,Table_ExternalData_1[[#This Row],[Item_key]],GDList,Table_ExternalData_1[[#Headers],[25]])</f>
        <v>0</v>
      </c>
      <c r="AE627" s="7">
        <f>SUMIFS(GQList,GIList,Table_ExternalData_1[[#This Row],[Item_key]],GDList,Table_ExternalData_1[[#Headers],[26]])</f>
        <v>0</v>
      </c>
      <c r="AF627" s="7">
        <f>SUMIFS(GQList,GIList,Table_ExternalData_1[[#This Row],[Item_key]],GDList,Table_ExternalData_1[[#Headers],[27]])</f>
        <v>0</v>
      </c>
      <c r="AG627" s="7">
        <f>SUMIFS(GQList,GIList,Table_ExternalData_1[[#This Row],[Item_key]],GDList,Table_ExternalData_1[[#Headers],[28]])</f>
        <v>0</v>
      </c>
      <c r="AH627" s="7">
        <f>SUMIFS(GQList,GIList,Table_ExternalData_1[[#This Row],[Item_key]],GDList,Table_ExternalData_1[[#Headers],[29]])</f>
        <v>0</v>
      </c>
      <c r="AI627" s="7">
        <f>SUMIFS(GQList,GIList,Table_ExternalData_1[[#This Row],[Item_key]],GDList,Table_ExternalData_1[[#Headers],[30]])</f>
        <v>1200</v>
      </c>
      <c r="AJ627" s="7">
        <f>SUMIFS(GQList,GIList,Table_ExternalData_1[[#This Row],[Item_key]],GDList,Table_ExternalData_1[[#Headers],[31]])</f>
        <v>1320</v>
      </c>
      <c r="AK627" s="7">
        <f>SUM(Table_ExternalData_1[[#This Row],[1]:[31]])</f>
        <v>4980</v>
      </c>
    </row>
    <row r="628" spans="1:37" ht="24" hidden="1">
      <c r="A628" s="3" t="s">
        <v>1621</v>
      </c>
      <c r="B628" s="3" t="s">
        <v>387</v>
      </c>
      <c r="C628" s="3" t="s">
        <v>1622</v>
      </c>
      <c r="D628" s="3" t="s">
        <v>1623</v>
      </c>
      <c r="E628" s="6" t="s">
        <v>1662</v>
      </c>
      <c r="F628" s="7">
        <f>SUMIFS(GQList,GIList,Table_ExternalData_1[[#This Row],[Item_key]],GDList,Table_ExternalData_1[[#Headers],[1]])</f>
        <v>0</v>
      </c>
      <c r="G628" s="7">
        <f>SUMIFS(GQList,GIList,Table_ExternalData_1[[#This Row],[Item_key]],GDList,Table_ExternalData_1[[#Headers],[2]])</f>
        <v>0</v>
      </c>
      <c r="H628" s="7">
        <f>SUMIFS(GQList,GIList,Table_ExternalData_1[[#This Row],[Item_key]],GDList,Table_ExternalData_1[[#Headers],[3]])</f>
        <v>0</v>
      </c>
      <c r="I628" s="7">
        <f>SUMIFS(GQList,GIList,Table_ExternalData_1[[#This Row],[Item_key]],GDList,Table_ExternalData_1[[#Headers],[4]])</f>
        <v>0</v>
      </c>
      <c r="J628" s="7">
        <f>SUMIFS(GQList,GIList,Table_ExternalData_1[[#This Row],[Item_key]],GDList,Table_ExternalData_1[[#Headers],[5]])</f>
        <v>0</v>
      </c>
      <c r="K628" s="7">
        <f>SUMIFS(GQList,GIList,Table_ExternalData_1[[#This Row],[Item_key]],GDList,Table_ExternalData_1[[#Headers],[6]])</f>
        <v>0</v>
      </c>
      <c r="L628" s="7">
        <f>SUMIFS(GQList,GIList,Table_ExternalData_1[[#This Row],[Item_key]],GDList,Table_ExternalData_1[[#Headers],[7]])</f>
        <v>0</v>
      </c>
      <c r="M628" s="7">
        <f>SUMIFS(GQList,GIList,Table_ExternalData_1[[#This Row],[Item_key]],GDList,Table_ExternalData_1[[#Headers],[8]])</f>
        <v>0</v>
      </c>
      <c r="N628" s="7">
        <f>SUMIFS(GQList,GIList,Table_ExternalData_1[[#This Row],[Item_key]],GDList,Table_ExternalData_1[[#Headers],[9]])</f>
        <v>0</v>
      </c>
      <c r="O628" s="7">
        <f>SUMIFS(GQList,GIList,Table_ExternalData_1[[#This Row],[Item_key]],GDList,Table_ExternalData_1[[#Headers],[10]])</f>
        <v>0</v>
      </c>
      <c r="P628" s="7">
        <f>SUMIFS(GQList,GIList,Table_ExternalData_1[[#This Row],[Item_key]],GDList,Table_ExternalData_1[[#Headers],[11]])</f>
        <v>0</v>
      </c>
      <c r="Q628" s="7">
        <f>SUMIFS(GQList,GIList,Table_ExternalData_1[[#This Row],[Item_key]],GDList,Table_ExternalData_1[[#Headers],[12]])</f>
        <v>0</v>
      </c>
      <c r="R628" s="7">
        <f>SUMIFS(GQList,GIList,Table_ExternalData_1[[#This Row],[Item_key]],GDList,Table_ExternalData_1[[#Headers],[13]])</f>
        <v>0</v>
      </c>
      <c r="S628" s="7">
        <f>SUMIFS(GQList,GIList,Table_ExternalData_1[[#This Row],[Item_key]],GDList,Table_ExternalData_1[[#Headers],[14]])</f>
        <v>0</v>
      </c>
      <c r="T628" s="7">
        <f>SUMIFS(GQList,GIList,Table_ExternalData_1[[#This Row],[Item_key]],GDList,Table_ExternalData_1[[#Headers],[15]])</f>
        <v>0</v>
      </c>
      <c r="U628" s="7">
        <f>SUMIFS(GQList,GIList,Table_ExternalData_1[[#This Row],[Item_key]],GDList,Table_ExternalData_1[[#Headers],[16]])</f>
        <v>7000</v>
      </c>
      <c r="V628" s="7">
        <f>SUMIFS(GQList,GIList,Table_ExternalData_1[[#This Row],[Item_key]],GDList,Table_ExternalData_1[[#Headers],[17]])</f>
        <v>0</v>
      </c>
      <c r="W628" s="7">
        <f>SUMIFS(GQList,GIList,Table_ExternalData_1[[#This Row],[Item_key]],GDList,Table_ExternalData_1[[#Headers],[18]])</f>
        <v>0</v>
      </c>
      <c r="X628" s="7">
        <f>SUMIFS(GQList,GIList,Table_ExternalData_1[[#This Row],[Item_key]],GDList,Table_ExternalData_1[[#Headers],[19]])</f>
        <v>0</v>
      </c>
      <c r="Y628" s="7">
        <f>SUMIFS(GQList,GIList,Table_ExternalData_1[[#This Row],[Item_key]],GDList,Table_ExternalData_1[[#Headers],[20]])</f>
        <v>0</v>
      </c>
      <c r="Z628" s="7">
        <f>SUMIFS(GQList,GIList,Table_ExternalData_1[[#This Row],[Item_key]],GDList,Table_ExternalData_1[[#Headers],[21]])</f>
        <v>0</v>
      </c>
      <c r="AA628" s="7">
        <f>SUMIFS(GQList,GIList,Table_ExternalData_1[[#This Row],[Item_key]],GDList,Table_ExternalData_1[[#Headers],[22]])</f>
        <v>0</v>
      </c>
      <c r="AB628" s="7">
        <f>SUMIFS(GQList,GIList,Table_ExternalData_1[[#This Row],[Item_key]],GDList,Table_ExternalData_1[[#Headers],[23]])</f>
        <v>0</v>
      </c>
      <c r="AC628" s="7">
        <f>SUMIFS(GQList,GIList,Table_ExternalData_1[[#This Row],[Item_key]],GDList,Table_ExternalData_1[[#Headers],[24]])</f>
        <v>0</v>
      </c>
      <c r="AD628" s="7">
        <f>SUMIFS(GQList,GIList,Table_ExternalData_1[[#This Row],[Item_key]],GDList,Table_ExternalData_1[[#Headers],[25]])</f>
        <v>0</v>
      </c>
      <c r="AE628" s="7">
        <f>SUMIFS(GQList,GIList,Table_ExternalData_1[[#This Row],[Item_key]],GDList,Table_ExternalData_1[[#Headers],[26]])</f>
        <v>0</v>
      </c>
      <c r="AF628" s="7">
        <f>SUMIFS(GQList,GIList,Table_ExternalData_1[[#This Row],[Item_key]],GDList,Table_ExternalData_1[[#Headers],[27]])</f>
        <v>0</v>
      </c>
      <c r="AG628" s="7">
        <f>SUMIFS(GQList,GIList,Table_ExternalData_1[[#This Row],[Item_key]],GDList,Table_ExternalData_1[[#Headers],[28]])</f>
        <v>0</v>
      </c>
      <c r="AH628" s="7">
        <f>SUMIFS(GQList,GIList,Table_ExternalData_1[[#This Row],[Item_key]],GDList,Table_ExternalData_1[[#Headers],[29]])</f>
        <v>0</v>
      </c>
      <c r="AI628" s="7">
        <f>SUMIFS(GQList,GIList,Table_ExternalData_1[[#This Row],[Item_key]],GDList,Table_ExternalData_1[[#Headers],[30]])</f>
        <v>0</v>
      </c>
      <c r="AJ628" s="7">
        <f>SUMIFS(GQList,GIList,Table_ExternalData_1[[#This Row],[Item_key]],GDList,Table_ExternalData_1[[#Headers],[31]])</f>
        <v>0</v>
      </c>
      <c r="AK628" s="7">
        <f>SUM(Table_ExternalData_1[[#This Row],[1]:[31]])</f>
        <v>7000</v>
      </c>
    </row>
    <row r="629" spans="1:37" ht="24" hidden="1">
      <c r="A629" s="3" t="s">
        <v>1621</v>
      </c>
      <c r="B629" s="3" t="s">
        <v>388</v>
      </c>
      <c r="C629" s="3" t="s">
        <v>1624</v>
      </c>
      <c r="D629" s="3" t="s">
        <v>907</v>
      </c>
      <c r="E629" s="6" t="s">
        <v>1662</v>
      </c>
      <c r="F629" s="7">
        <f>SUMIFS(GQList,GIList,Table_ExternalData_1[[#This Row],[Item_key]],GDList,Table_ExternalData_1[[#Headers],[1]])</f>
        <v>0</v>
      </c>
      <c r="G629" s="7">
        <f>SUMIFS(GQList,GIList,Table_ExternalData_1[[#This Row],[Item_key]],GDList,Table_ExternalData_1[[#Headers],[2]])</f>
        <v>0</v>
      </c>
      <c r="H629" s="7">
        <f>SUMIFS(GQList,GIList,Table_ExternalData_1[[#This Row],[Item_key]],GDList,Table_ExternalData_1[[#Headers],[3]])</f>
        <v>0</v>
      </c>
      <c r="I629" s="7">
        <f>SUMIFS(GQList,GIList,Table_ExternalData_1[[#This Row],[Item_key]],GDList,Table_ExternalData_1[[#Headers],[4]])</f>
        <v>0</v>
      </c>
      <c r="J629" s="7">
        <f>SUMIFS(GQList,GIList,Table_ExternalData_1[[#This Row],[Item_key]],GDList,Table_ExternalData_1[[#Headers],[5]])</f>
        <v>0</v>
      </c>
      <c r="K629" s="7">
        <f>SUMIFS(GQList,GIList,Table_ExternalData_1[[#This Row],[Item_key]],GDList,Table_ExternalData_1[[#Headers],[6]])</f>
        <v>0</v>
      </c>
      <c r="L629" s="7">
        <f>SUMIFS(GQList,GIList,Table_ExternalData_1[[#This Row],[Item_key]],GDList,Table_ExternalData_1[[#Headers],[7]])</f>
        <v>0</v>
      </c>
      <c r="M629" s="7">
        <f>SUMIFS(GQList,GIList,Table_ExternalData_1[[#This Row],[Item_key]],GDList,Table_ExternalData_1[[#Headers],[8]])</f>
        <v>0</v>
      </c>
      <c r="N629" s="7">
        <f>SUMIFS(GQList,GIList,Table_ExternalData_1[[#This Row],[Item_key]],GDList,Table_ExternalData_1[[#Headers],[9]])</f>
        <v>0</v>
      </c>
      <c r="O629" s="7">
        <f>SUMIFS(GQList,GIList,Table_ExternalData_1[[#This Row],[Item_key]],GDList,Table_ExternalData_1[[#Headers],[10]])</f>
        <v>0</v>
      </c>
      <c r="P629" s="7">
        <f>SUMIFS(GQList,GIList,Table_ExternalData_1[[#This Row],[Item_key]],GDList,Table_ExternalData_1[[#Headers],[11]])</f>
        <v>0</v>
      </c>
      <c r="Q629" s="7">
        <f>SUMIFS(GQList,GIList,Table_ExternalData_1[[#This Row],[Item_key]],GDList,Table_ExternalData_1[[#Headers],[12]])</f>
        <v>0</v>
      </c>
      <c r="R629" s="7">
        <f>SUMIFS(GQList,GIList,Table_ExternalData_1[[#This Row],[Item_key]],GDList,Table_ExternalData_1[[#Headers],[13]])</f>
        <v>0</v>
      </c>
      <c r="S629" s="7">
        <f>SUMIFS(GQList,GIList,Table_ExternalData_1[[#This Row],[Item_key]],GDList,Table_ExternalData_1[[#Headers],[14]])</f>
        <v>0</v>
      </c>
      <c r="T629" s="7">
        <f>SUMIFS(GQList,GIList,Table_ExternalData_1[[#This Row],[Item_key]],GDList,Table_ExternalData_1[[#Headers],[15]])</f>
        <v>0</v>
      </c>
      <c r="U629" s="7">
        <f>SUMIFS(GQList,GIList,Table_ExternalData_1[[#This Row],[Item_key]],GDList,Table_ExternalData_1[[#Headers],[16]])</f>
        <v>1000</v>
      </c>
      <c r="V629" s="7">
        <f>SUMIFS(GQList,GIList,Table_ExternalData_1[[#This Row],[Item_key]],GDList,Table_ExternalData_1[[#Headers],[17]])</f>
        <v>0</v>
      </c>
      <c r="W629" s="7">
        <f>SUMIFS(GQList,GIList,Table_ExternalData_1[[#This Row],[Item_key]],GDList,Table_ExternalData_1[[#Headers],[18]])</f>
        <v>0</v>
      </c>
      <c r="X629" s="7">
        <f>SUMIFS(GQList,GIList,Table_ExternalData_1[[#This Row],[Item_key]],GDList,Table_ExternalData_1[[#Headers],[19]])</f>
        <v>0</v>
      </c>
      <c r="Y629" s="7">
        <f>SUMIFS(GQList,GIList,Table_ExternalData_1[[#This Row],[Item_key]],GDList,Table_ExternalData_1[[#Headers],[20]])</f>
        <v>0</v>
      </c>
      <c r="Z629" s="7">
        <f>SUMIFS(GQList,GIList,Table_ExternalData_1[[#This Row],[Item_key]],GDList,Table_ExternalData_1[[#Headers],[21]])</f>
        <v>0</v>
      </c>
      <c r="AA629" s="7">
        <f>SUMIFS(GQList,GIList,Table_ExternalData_1[[#This Row],[Item_key]],GDList,Table_ExternalData_1[[#Headers],[22]])</f>
        <v>0</v>
      </c>
      <c r="AB629" s="7">
        <f>SUMIFS(GQList,GIList,Table_ExternalData_1[[#This Row],[Item_key]],GDList,Table_ExternalData_1[[#Headers],[23]])</f>
        <v>0</v>
      </c>
      <c r="AC629" s="7">
        <f>SUMIFS(GQList,GIList,Table_ExternalData_1[[#This Row],[Item_key]],GDList,Table_ExternalData_1[[#Headers],[24]])</f>
        <v>0</v>
      </c>
      <c r="AD629" s="7">
        <f>SUMIFS(GQList,GIList,Table_ExternalData_1[[#This Row],[Item_key]],GDList,Table_ExternalData_1[[#Headers],[25]])</f>
        <v>0</v>
      </c>
      <c r="AE629" s="7">
        <f>SUMIFS(GQList,GIList,Table_ExternalData_1[[#This Row],[Item_key]],GDList,Table_ExternalData_1[[#Headers],[26]])</f>
        <v>0</v>
      </c>
      <c r="AF629" s="7">
        <f>SUMIFS(GQList,GIList,Table_ExternalData_1[[#This Row],[Item_key]],GDList,Table_ExternalData_1[[#Headers],[27]])</f>
        <v>0</v>
      </c>
      <c r="AG629" s="7">
        <f>SUMIFS(GQList,GIList,Table_ExternalData_1[[#This Row],[Item_key]],GDList,Table_ExternalData_1[[#Headers],[28]])</f>
        <v>0</v>
      </c>
      <c r="AH629" s="7">
        <f>SUMIFS(GQList,GIList,Table_ExternalData_1[[#This Row],[Item_key]],GDList,Table_ExternalData_1[[#Headers],[29]])</f>
        <v>0</v>
      </c>
      <c r="AI629" s="7">
        <f>SUMIFS(GQList,GIList,Table_ExternalData_1[[#This Row],[Item_key]],GDList,Table_ExternalData_1[[#Headers],[30]])</f>
        <v>0</v>
      </c>
      <c r="AJ629" s="7">
        <f>SUMIFS(GQList,GIList,Table_ExternalData_1[[#This Row],[Item_key]],GDList,Table_ExternalData_1[[#Headers],[31]])</f>
        <v>0</v>
      </c>
      <c r="AK629" s="7">
        <f>SUM(Table_ExternalData_1[[#This Row],[1]:[31]])</f>
        <v>1000</v>
      </c>
    </row>
    <row r="630" spans="1:37" ht="24" hidden="1">
      <c r="A630" s="3" t="s">
        <v>1621</v>
      </c>
      <c r="B630" s="3" t="s">
        <v>273</v>
      </c>
      <c r="C630" s="3" t="s">
        <v>1625</v>
      </c>
      <c r="D630" s="3" t="s">
        <v>1626</v>
      </c>
      <c r="E630" s="6" t="s">
        <v>1662</v>
      </c>
      <c r="F630" s="7">
        <f>SUMIFS(GQList,GIList,Table_ExternalData_1[[#This Row],[Item_key]],GDList,Table_ExternalData_1[[#Headers],[1]])</f>
        <v>0</v>
      </c>
      <c r="G630" s="7">
        <f>SUMIFS(GQList,GIList,Table_ExternalData_1[[#This Row],[Item_key]],GDList,Table_ExternalData_1[[#Headers],[2]])</f>
        <v>0</v>
      </c>
      <c r="H630" s="7">
        <f>SUMIFS(GQList,GIList,Table_ExternalData_1[[#This Row],[Item_key]],GDList,Table_ExternalData_1[[#Headers],[3]])</f>
        <v>0</v>
      </c>
      <c r="I630" s="7">
        <f>SUMIFS(GQList,GIList,Table_ExternalData_1[[#This Row],[Item_key]],GDList,Table_ExternalData_1[[#Headers],[4]])</f>
        <v>0</v>
      </c>
      <c r="J630" s="7">
        <f>SUMIFS(GQList,GIList,Table_ExternalData_1[[#This Row],[Item_key]],GDList,Table_ExternalData_1[[#Headers],[5]])</f>
        <v>0</v>
      </c>
      <c r="K630" s="7">
        <f>SUMIFS(GQList,GIList,Table_ExternalData_1[[#This Row],[Item_key]],GDList,Table_ExternalData_1[[#Headers],[6]])</f>
        <v>0</v>
      </c>
      <c r="L630" s="7">
        <f>SUMIFS(GQList,GIList,Table_ExternalData_1[[#This Row],[Item_key]],GDList,Table_ExternalData_1[[#Headers],[7]])</f>
        <v>0</v>
      </c>
      <c r="M630" s="7">
        <f>SUMIFS(GQList,GIList,Table_ExternalData_1[[#This Row],[Item_key]],GDList,Table_ExternalData_1[[#Headers],[8]])</f>
        <v>0</v>
      </c>
      <c r="N630" s="7">
        <f>SUMIFS(GQList,GIList,Table_ExternalData_1[[#This Row],[Item_key]],GDList,Table_ExternalData_1[[#Headers],[9]])</f>
        <v>400</v>
      </c>
      <c r="O630" s="7">
        <f>SUMIFS(GQList,GIList,Table_ExternalData_1[[#This Row],[Item_key]],GDList,Table_ExternalData_1[[#Headers],[10]])</f>
        <v>0</v>
      </c>
      <c r="P630" s="7">
        <f>SUMIFS(GQList,GIList,Table_ExternalData_1[[#This Row],[Item_key]],GDList,Table_ExternalData_1[[#Headers],[11]])</f>
        <v>600</v>
      </c>
      <c r="Q630" s="7">
        <f>SUMIFS(GQList,GIList,Table_ExternalData_1[[#This Row],[Item_key]],GDList,Table_ExternalData_1[[#Headers],[12]])</f>
        <v>0</v>
      </c>
      <c r="R630" s="7">
        <f>SUMIFS(GQList,GIList,Table_ExternalData_1[[#This Row],[Item_key]],GDList,Table_ExternalData_1[[#Headers],[13]])</f>
        <v>0</v>
      </c>
      <c r="S630" s="7">
        <f>SUMIFS(GQList,GIList,Table_ExternalData_1[[#This Row],[Item_key]],GDList,Table_ExternalData_1[[#Headers],[14]])</f>
        <v>0</v>
      </c>
      <c r="T630" s="7">
        <f>SUMIFS(GQList,GIList,Table_ExternalData_1[[#This Row],[Item_key]],GDList,Table_ExternalData_1[[#Headers],[15]])</f>
        <v>0</v>
      </c>
      <c r="U630" s="7">
        <f>SUMIFS(GQList,GIList,Table_ExternalData_1[[#This Row],[Item_key]],GDList,Table_ExternalData_1[[#Headers],[16]])</f>
        <v>0</v>
      </c>
      <c r="V630" s="7">
        <f>SUMIFS(GQList,GIList,Table_ExternalData_1[[#This Row],[Item_key]],GDList,Table_ExternalData_1[[#Headers],[17]])</f>
        <v>600</v>
      </c>
      <c r="W630" s="7">
        <f>SUMIFS(GQList,GIList,Table_ExternalData_1[[#This Row],[Item_key]],GDList,Table_ExternalData_1[[#Headers],[18]])</f>
        <v>0</v>
      </c>
      <c r="X630" s="7">
        <f>SUMIFS(GQList,GIList,Table_ExternalData_1[[#This Row],[Item_key]],GDList,Table_ExternalData_1[[#Headers],[19]])</f>
        <v>200</v>
      </c>
      <c r="Y630" s="7">
        <f>SUMIFS(GQList,GIList,Table_ExternalData_1[[#This Row],[Item_key]],GDList,Table_ExternalData_1[[#Headers],[20]])</f>
        <v>0</v>
      </c>
      <c r="Z630" s="7">
        <f>SUMIFS(GQList,GIList,Table_ExternalData_1[[#This Row],[Item_key]],GDList,Table_ExternalData_1[[#Headers],[21]])</f>
        <v>0</v>
      </c>
      <c r="AA630" s="7">
        <f>SUMIFS(GQList,GIList,Table_ExternalData_1[[#This Row],[Item_key]],GDList,Table_ExternalData_1[[#Headers],[22]])</f>
        <v>0</v>
      </c>
      <c r="AB630" s="7">
        <f>SUMIFS(GQList,GIList,Table_ExternalData_1[[#This Row],[Item_key]],GDList,Table_ExternalData_1[[#Headers],[23]])</f>
        <v>0</v>
      </c>
      <c r="AC630" s="7">
        <f>SUMIFS(GQList,GIList,Table_ExternalData_1[[#This Row],[Item_key]],GDList,Table_ExternalData_1[[#Headers],[24]])</f>
        <v>0</v>
      </c>
      <c r="AD630" s="7">
        <f>SUMIFS(GQList,GIList,Table_ExternalData_1[[#This Row],[Item_key]],GDList,Table_ExternalData_1[[#Headers],[25]])</f>
        <v>1000</v>
      </c>
      <c r="AE630" s="7">
        <f>SUMIFS(GQList,GIList,Table_ExternalData_1[[#This Row],[Item_key]],GDList,Table_ExternalData_1[[#Headers],[26]])</f>
        <v>0</v>
      </c>
      <c r="AF630" s="7">
        <f>SUMIFS(GQList,GIList,Table_ExternalData_1[[#This Row],[Item_key]],GDList,Table_ExternalData_1[[#Headers],[27]])</f>
        <v>0</v>
      </c>
      <c r="AG630" s="7">
        <f>SUMIFS(GQList,GIList,Table_ExternalData_1[[#This Row],[Item_key]],GDList,Table_ExternalData_1[[#Headers],[28]])</f>
        <v>800</v>
      </c>
      <c r="AH630" s="7">
        <f>SUMIFS(GQList,GIList,Table_ExternalData_1[[#This Row],[Item_key]],GDList,Table_ExternalData_1[[#Headers],[29]])</f>
        <v>0</v>
      </c>
      <c r="AI630" s="7">
        <f>SUMIFS(GQList,GIList,Table_ExternalData_1[[#This Row],[Item_key]],GDList,Table_ExternalData_1[[#Headers],[30]])</f>
        <v>0</v>
      </c>
      <c r="AJ630" s="7">
        <f>SUMIFS(GQList,GIList,Table_ExternalData_1[[#This Row],[Item_key]],GDList,Table_ExternalData_1[[#Headers],[31]])</f>
        <v>0</v>
      </c>
      <c r="AK630" s="7">
        <f>SUM(Table_ExternalData_1[[#This Row],[1]:[31]])</f>
        <v>3600</v>
      </c>
    </row>
    <row r="631" spans="1:37" ht="36" hidden="1">
      <c r="A631" s="3" t="s">
        <v>1627</v>
      </c>
      <c r="B631" s="3" t="s">
        <v>63</v>
      </c>
      <c r="C631" s="3" t="s">
        <v>1628</v>
      </c>
      <c r="D631" s="3" t="s">
        <v>1629</v>
      </c>
      <c r="E631" s="6" t="s">
        <v>1662</v>
      </c>
      <c r="F631" s="7">
        <f>SUMIFS(GQList,GIList,Table_ExternalData_1[[#This Row],[Item_key]],GDList,Table_ExternalData_1[[#Headers],[1]])</f>
        <v>0</v>
      </c>
      <c r="G631" s="7">
        <f>SUMIFS(GQList,GIList,Table_ExternalData_1[[#This Row],[Item_key]],GDList,Table_ExternalData_1[[#Headers],[2]])</f>
        <v>0</v>
      </c>
      <c r="H631" s="7">
        <f>SUMIFS(GQList,GIList,Table_ExternalData_1[[#This Row],[Item_key]],GDList,Table_ExternalData_1[[#Headers],[3]])</f>
        <v>1000</v>
      </c>
      <c r="I631" s="7">
        <f>SUMIFS(GQList,GIList,Table_ExternalData_1[[#This Row],[Item_key]],GDList,Table_ExternalData_1[[#Headers],[4]])</f>
        <v>438</v>
      </c>
      <c r="J631" s="7">
        <f>SUMIFS(GQList,GIList,Table_ExternalData_1[[#This Row],[Item_key]],GDList,Table_ExternalData_1[[#Headers],[5]])</f>
        <v>600</v>
      </c>
      <c r="K631" s="7">
        <f>SUMIFS(GQList,GIList,Table_ExternalData_1[[#This Row],[Item_key]],GDList,Table_ExternalData_1[[#Headers],[6]])</f>
        <v>0</v>
      </c>
      <c r="L631" s="7">
        <f>SUMIFS(GQList,GIList,Table_ExternalData_1[[#This Row],[Item_key]],GDList,Table_ExternalData_1[[#Headers],[7]])</f>
        <v>0</v>
      </c>
      <c r="M631" s="7">
        <f>SUMIFS(GQList,GIList,Table_ExternalData_1[[#This Row],[Item_key]],GDList,Table_ExternalData_1[[#Headers],[8]])</f>
        <v>0</v>
      </c>
      <c r="N631" s="7">
        <f>SUMIFS(GQList,GIList,Table_ExternalData_1[[#This Row],[Item_key]],GDList,Table_ExternalData_1[[#Headers],[9]])</f>
        <v>0</v>
      </c>
      <c r="O631" s="7">
        <f>SUMIFS(GQList,GIList,Table_ExternalData_1[[#This Row],[Item_key]],GDList,Table_ExternalData_1[[#Headers],[10]])</f>
        <v>0</v>
      </c>
      <c r="P631" s="7">
        <f>SUMIFS(GQList,GIList,Table_ExternalData_1[[#This Row],[Item_key]],GDList,Table_ExternalData_1[[#Headers],[11]])</f>
        <v>0</v>
      </c>
      <c r="Q631" s="7">
        <f>SUMIFS(GQList,GIList,Table_ExternalData_1[[#This Row],[Item_key]],GDList,Table_ExternalData_1[[#Headers],[12]])</f>
        <v>0</v>
      </c>
      <c r="R631" s="7">
        <f>SUMIFS(GQList,GIList,Table_ExternalData_1[[#This Row],[Item_key]],GDList,Table_ExternalData_1[[#Headers],[13]])</f>
        <v>0</v>
      </c>
      <c r="S631" s="7">
        <f>SUMIFS(GQList,GIList,Table_ExternalData_1[[#This Row],[Item_key]],GDList,Table_ExternalData_1[[#Headers],[14]])</f>
        <v>0</v>
      </c>
      <c r="T631" s="7">
        <f>SUMIFS(GQList,GIList,Table_ExternalData_1[[#This Row],[Item_key]],GDList,Table_ExternalData_1[[#Headers],[15]])</f>
        <v>0</v>
      </c>
      <c r="U631" s="7">
        <f>SUMIFS(GQList,GIList,Table_ExternalData_1[[#This Row],[Item_key]],GDList,Table_ExternalData_1[[#Headers],[16]])</f>
        <v>500</v>
      </c>
      <c r="V631" s="7">
        <f>SUMIFS(GQList,GIList,Table_ExternalData_1[[#This Row],[Item_key]],GDList,Table_ExternalData_1[[#Headers],[17]])</f>
        <v>0</v>
      </c>
      <c r="W631" s="7">
        <f>SUMIFS(GQList,GIList,Table_ExternalData_1[[#This Row],[Item_key]],GDList,Table_ExternalData_1[[#Headers],[18]])</f>
        <v>0</v>
      </c>
      <c r="X631" s="7">
        <f>SUMIFS(GQList,GIList,Table_ExternalData_1[[#This Row],[Item_key]],GDList,Table_ExternalData_1[[#Headers],[19]])</f>
        <v>0</v>
      </c>
      <c r="Y631" s="7">
        <f>SUMIFS(GQList,GIList,Table_ExternalData_1[[#This Row],[Item_key]],GDList,Table_ExternalData_1[[#Headers],[20]])</f>
        <v>0</v>
      </c>
      <c r="Z631" s="7">
        <f>SUMIFS(GQList,GIList,Table_ExternalData_1[[#This Row],[Item_key]],GDList,Table_ExternalData_1[[#Headers],[21]])</f>
        <v>0</v>
      </c>
      <c r="AA631" s="7">
        <f>SUMIFS(GQList,GIList,Table_ExternalData_1[[#This Row],[Item_key]],GDList,Table_ExternalData_1[[#Headers],[22]])</f>
        <v>0</v>
      </c>
      <c r="AB631" s="7">
        <f>SUMIFS(GQList,GIList,Table_ExternalData_1[[#This Row],[Item_key]],GDList,Table_ExternalData_1[[#Headers],[23]])</f>
        <v>0</v>
      </c>
      <c r="AC631" s="7">
        <f>SUMIFS(GQList,GIList,Table_ExternalData_1[[#This Row],[Item_key]],GDList,Table_ExternalData_1[[#Headers],[24]])</f>
        <v>1000</v>
      </c>
      <c r="AD631" s="7">
        <f>SUMIFS(GQList,GIList,Table_ExternalData_1[[#This Row],[Item_key]],GDList,Table_ExternalData_1[[#Headers],[25]])</f>
        <v>0</v>
      </c>
      <c r="AE631" s="7">
        <f>SUMIFS(GQList,GIList,Table_ExternalData_1[[#This Row],[Item_key]],GDList,Table_ExternalData_1[[#Headers],[26]])</f>
        <v>0</v>
      </c>
      <c r="AF631" s="7">
        <f>SUMIFS(GQList,GIList,Table_ExternalData_1[[#This Row],[Item_key]],GDList,Table_ExternalData_1[[#Headers],[27]])</f>
        <v>0</v>
      </c>
      <c r="AG631" s="7">
        <f>SUMIFS(GQList,GIList,Table_ExternalData_1[[#This Row],[Item_key]],GDList,Table_ExternalData_1[[#Headers],[28]])</f>
        <v>0</v>
      </c>
      <c r="AH631" s="7">
        <f>SUMIFS(GQList,GIList,Table_ExternalData_1[[#This Row],[Item_key]],GDList,Table_ExternalData_1[[#Headers],[29]])</f>
        <v>0</v>
      </c>
      <c r="AI631" s="7">
        <f>SUMIFS(GQList,GIList,Table_ExternalData_1[[#This Row],[Item_key]],GDList,Table_ExternalData_1[[#Headers],[30]])</f>
        <v>1500</v>
      </c>
      <c r="AJ631" s="7">
        <f>SUMIFS(GQList,GIList,Table_ExternalData_1[[#This Row],[Item_key]],GDList,Table_ExternalData_1[[#Headers],[31]])</f>
        <v>0</v>
      </c>
      <c r="AK631" s="7">
        <f>SUM(Table_ExternalData_1[[#This Row],[1]:[31]])</f>
        <v>5038</v>
      </c>
    </row>
    <row r="632" spans="1:37" ht="36" hidden="1">
      <c r="A632" s="3" t="s">
        <v>1627</v>
      </c>
      <c r="B632" s="3" t="s">
        <v>64</v>
      </c>
      <c r="C632" s="3" t="s">
        <v>1630</v>
      </c>
      <c r="D632" s="3" t="s">
        <v>1631</v>
      </c>
      <c r="E632" s="6" t="s">
        <v>1662</v>
      </c>
      <c r="F632" s="7">
        <f>SUMIFS(GQList,GIList,Table_ExternalData_1[[#This Row],[Item_key]],GDList,Table_ExternalData_1[[#Headers],[1]])</f>
        <v>0</v>
      </c>
      <c r="G632" s="7">
        <f>SUMIFS(GQList,GIList,Table_ExternalData_1[[#This Row],[Item_key]],GDList,Table_ExternalData_1[[#Headers],[2]])</f>
        <v>0</v>
      </c>
      <c r="H632" s="7">
        <f>SUMIFS(GQList,GIList,Table_ExternalData_1[[#This Row],[Item_key]],GDList,Table_ExternalData_1[[#Headers],[3]])</f>
        <v>1000</v>
      </c>
      <c r="I632" s="7">
        <f>SUMIFS(GQList,GIList,Table_ExternalData_1[[#This Row],[Item_key]],GDList,Table_ExternalData_1[[#Headers],[4]])</f>
        <v>495</v>
      </c>
      <c r="J632" s="7">
        <f>SUMIFS(GQList,GIList,Table_ExternalData_1[[#This Row],[Item_key]],GDList,Table_ExternalData_1[[#Headers],[5]])</f>
        <v>600</v>
      </c>
      <c r="K632" s="7">
        <f>SUMIFS(GQList,GIList,Table_ExternalData_1[[#This Row],[Item_key]],GDList,Table_ExternalData_1[[#Headers],[6]])</f>
        <v>0</v>
      </c>
      <c r="L632" s="7">
        <f>SUMIFS(GQList,GIList,Table_ExternalData_1[[#This Row],[Item_key]],GDList,Table_ExternalData_1[[#Headers],[7]])</f>
        <v>0</v>
      </c>
      <c r="M632" s="7">
        <f>SUMIFS(GQList,GIList,Table_ExternalData_1[[#This Row],[Item_key]],GDList,Table_ExternalData_1[[#Headers],[8]])</f>
        <v>0</v>
      </c>
      <c r="N632" s="7">
        <f>SUMIFS(GQList,GIList,Table_ExternalData_1[[#This Row],[Item_key]],GDList,Table_ExternalData_1[[#Headers],[9]])</f>
        <v>0</v>
      </c>
      <c r="O632" s="7">
        <f>SUMIFS(GQList,GIList,Table_ExternalData_1[[#This Row],[Item_key]],GDList,Table_ExternalData_1[[#Headers],[10]])</f>
        <v>0</v>
      </c>
      <c r="P632" s="7">
        <f>SUMIFS(GQList,GIList,Table_ExternalData_1[[#This Row],[Item_key]],GDList,Table_ExternalData_1[[#Headers],[11]])</f>
        <v>0</v>
      </c>
      <c r="Q632" s="7">
        <f>SUMIFS(GQList,GIList,Table_ExternalData_1[[#This Row],[Item_key]],GDList,Table_ExternalData_1[[#Headers],[12]])</f>
        <v>0</v>
      </c>
      <c r="R632" s="7">
        <f>SUMIFS(GQList,GIList,Table_ExternalData_1[[#This Row],[Item_key]],GDList,Table_ExternalData_1[[#Headers],[13]])</f>
        <v>0</v>
      </c>
      <c r="S632" s="7">
        <f>SUMIFS(GQList,GIList,Table_ExternalData_1[[#This Row],[Item_key]],GDList,Table_ExternalData_1[[#Headers],[14]])</f>
        <v>0</v>
      </c>
      <c r="T632" s="7">
        <f>SUMIFS(GQList,GIList,Table_ExternalData_1[[#This Row],[Item_key]],GDList,Table_ExternalData_1[[#Headers],[15]])</f>
        <v>0</v>
      </c>
      <c r="U632" s="7">
        <f>SUMIFS(GQList,GIList,Table_ExternalData_1[[#This Row],[Item_key]],GDList,Table_ExternalData_1[[#Headers],[16]])</f>
        <v>500</v>
      </c>
      <c r="V632" s="7">
        <f>SUMIFS(GQList,GIList,Table_ExternalData_1[[#This Row],[Item_key]],GDList,Table_ExternalData_1[[#Headers],[17]])</f>
        <v>0</v>
      </c>
      <c r="W632" s="7">
        <f>SUMIFS(GQList,GIList,Table_ExternalData_1[[#This Row],[Item_key]],GDList,Table_ExternalData_1[[#Headers],[18]])</f>
        <v>0</v>
      </c>
      <c r="X632" s="7">
        <f>SUMIFS(GQList,GIList,Table_ExternalData_1[[#This Row],[Item_key]],GDList,Table_ExternalData_1[[#Headers],[19]])</f>
        <v>0</v>
      </c>
      <c r="Y632" s="7">
        <f>SUMIFS(GQList,GIList,Table_ExternalData_1[[#This Row],[Item_key]],GDList,Table_ExternalData_1[[#Headers],[20]])</f>
        <v>0</v>
      </c>
      <c r="Z632" s="7">
        <f>SUMIFS(GQList,GIList,Table_ExternalData_1[[#This Row],[Item_key]],GDList,Table_ExternalData_1[[#Headers],[21]])</f>
        <v>0</v>
      </c>
      <c r="AA632" s="7">
        <f>SUMIFS(GQList,GIList,Table_ExternalData_1[[#This Row],[Item_key]],GDList,Table_ExternalData_1[[#Headers],[22]])</f>
        <v>0</v>
      </c>
      <c r="AB632" s="7">
        <f>SUMIFS(GQList,GIList,Table_ExternalData_1[[#This Row],[Item_key]],GDList,Table_ExternalData_1[[#Headers],[23]])</f>
        <v>0</v>
      </c>
      <c r="AC632" s="7">
        <f>SUMIFS(GQList,GIList,Table_ExternalData_1[[#This Row],[Item_key]],GDList,Table_ExternalData_1[[#Headers],[24]])</f>
        <v>1000</v>
      </c>
      <c r="AD632" s="7">
        <f>SUMIFS(GQList,GIList,Table_ExternalData_1[[#This Row],[Item_key]],GDList,Table_ExternalData_1[[#Headers],[25]])</f>
        <v>0</v>
      </c>
      <c r="AE632" s="7">
        <f>SUMIFS(GQList,GIList,Table_ExternalData_1[[#This Row],[Item_key]],GDList,Table_ExternalData_1[[#Headers],[26]])</f>
        <v>0</v>
      </c>
      <c r="AF632" s="7">
        <f>SUMIFS(GQList,GIList,Table_ExternalData_1[[#This Row],[Item_key]],GDList,Table_ExternalData_1[[#Headers],[27]])</f>
        <v>0</v>
      </c>
      <c r="AG632" s="7">
        <f>SUMIFS(GQList,GIList,Table_ExternalData_1[[#This Row],[Item_key]],GDList,Table_ExternalData_1[[#Headers],[28]])</f>
        <v>0</v>
      </c>
      <c r="AH632" s="7">
        <f>SUMIFS(GQList,GIList,Table_ExternalData_1[[#This Row],[Item_key]],GDList,Table_ExternalData_1[[#Headers],[29]])</f>
        <v>0</v>
      </c>
      <c r="AI632" s="7">
        <f>SUMIFS(GQList,GIList,Table_ExternalData_1[[#This Row],[Item_key]],GDList,Table_ExternalData_1[[#Headers],[30]])</f>
        <v>2000</v>
      </c>
      <c r="AJ632" s="7">
        <f>SUMIFS(GQList,GIList,Table_ExternalData_1[[#This Row],[Item_key]],GDList,Table_ExternalData_1[[#Headers],[31]])</f>
        <v>0</v>
      </c>
      <c r="AK632" s="7">
        <f>SUM(Table_ExternalData_1[[#This Row],[1]:[31]])</f>
        <v>5595</v>
      </c>
    </row>
    <row r="633" spans="1:37" ht="36" hidden="1">
      <c r="A633" s="3" t="s">
        <v>1627</v>
      </c>
      <c r="B633" s="3" t="s">
        <v>65</v>
      </c>
      <c r="C633" s="3" t="s">
        <v>1632</v>
      </c>
      <c r="D633" s="3" t="s">
        <v>1633</v>
      </c>
      <c r="E633" s="6" t="s">
        <v>1662</v>
      </c>
      <c r="F633" s="7">
        <f>SUMIFS(GQList,GIList,Table_ExternalData_1[[#This Row],[Item_key]],GDList,Table_ExternalData_1[[#Headers],[1]])</f>
        <v>0</v>
      </c>
      <c r="G633" s="7">
        <f>SUMIFS(GQList,GIList,Table_ExternalData_1[[#This Row],[Item_key]],GDList,Table_ExternalData_1[[#Headers],[2]])</f>
        <v>0</v>
      </c>
      <c r="H633" s="7">
        <f>SUMIFS(GQList,GIList,Table_ExternalData_1[[#This Row],[Item_key]],GDList,Table_ExternalData_1[[#Headers],[3]])</f>
        <v>1000</v>
      </c>
      <c r="I633" s="7">
        <f>SUMIFS(GQList,GIList,Table_ExternalData_1[[#This Row],[Item_key]],GDList,Table_ExternalData_1[[#Headers],[4]])</f>
        <v>515</v>
      </c>
      <c r="J633" s="7">
        <f>SUMIFS(GQList,GIList,Table_ExternalData_1[[#This Row],[Item_key]],GDList,Table_ExternalData_1[[#Headers],[5]])</f>
        <v>600</v>
      </c>
      <c r="K633" s="7">
        <f>SUMIFS(GQList,GIList,Table_ExternalData_1[[#This Row],[Item_key]],GDList,Table_ExternalData_1[[#Headers],[6]])</f>
        <v>0</v>
      </c>
      <c r="L633" s="7">
        <f>SUMIFS(GQList,GIList,Table_ExternalData_1[[#This Row],[Item_key]],GDList,Table_ExternalData_1[[#Headers],[7]])</f>
        <v>0</v>
      </c>
      <c r="M633" s="7">
        <f>SUMIFS(GQList,GIList,Table_ExternalData_1[[#This Row],[Item_key]],GDList,Table_ExternalData_1[[#Headers],[8]])</f>
        <v>0</v>
      </c>
      <c r="N633" s="7">
        <f>SUMIFS(GQList,GIList,Table_ExternalData_1[[#This Row],[Item_key]],GDList,Table_ExternalData_1[[#Headers],[9]])</f>
        <v>0</v>
      </c>
      <c r="O633" s="7">
        <f>SUMIFS(GQList,GIList,Table_ExternalData_1[[#This Row],[Item_key]],GDList,Table_ExternalData_1[[#Headers],[10]])</f>
        <v>0</v>
      </c>
      <c r="P633" s="7">
        <f>SUMIFS(GQList,GIList,Table_ExternalData_1[[#This Row],[Item_key]],GDList,Table_ExternalData_1[[#Headers],[11]])</f>
        <v>0</v>
      </c>
      <c r="Q633" s="7">
        <f>SUMIFS(GQList,GIList,Table_ExternalData_1[[#This Row],[Item_key]],GDList,Table_ExternalData_1[[#Headers],[12]])</f>
        <v>0</v>
      </c>
      <c r="R633" s="7">
        <f>SUMIFS(GQList,GIList,Table_ExternalData_1[[#This Row],[Item_key]],GDList,Table_ExternalData_1[[#Headers],[13]])</f>
        <v>0</v>
      </c>
      <c r="S633" s="7">
        <f>SUMIFS(GQList,GIList,Table_ExternalData_1[[#This Row],[Item_key]],GDList,Table_ExternalData_1[[#Headers],[14]])</f>
        <v>0</v>
      </c>
      <c r="T633" s="7">
        <f>SUMIFS(GQList,GIList,Table_ExternalData_1[[#This Row],[Item_key]],GDList,Table_ExternalData_1[[#Headers],[15]])</f>
        <v>0</v>
      </c>
      <c r="U633" s="7">
        <f>SUMIFS(GQList,GIList,Table_ExternalData_1[[#This Row],[Item_key]],GDList,Table_ExternalData_1[[#Headers],[16]])</f>
        <v>0</v>
      </c>
      <c r="V633" s="7">
        <f>SUMIFS(GQList,GIList,Table_ExternalData_1[[#This Row],[Item_key]],GDList,Table_ExternalData_1[[#Headers],[17]])</f>
        <v>0</v>
      </c>
      <c r="W633" s="7">
        <f>SUMIFS(GQList,GIList,Table_ExternalData_1[[#This Row],[Item_key]],GDList,Table_ExternalData_1[[#Headers],[18]])</f>
        <v>0</v>
      </c>
      <c r="X633" s="7">
        <f>SUMIFS(GQList,GIList,Table_ExternalData_1[[#This Row],[Item_key]],GDList,Table_ExternalData_1[[#Headers],[19]])</f>
        <v>500</v>
      </c>
      <c r="Y633" s="7">
        <f>SUMIFS(GQList,GIList,Table_ExternalData_1[[#This Row],[Item_key]],GDList,Table_ExternalData_1[[#Headers],[20]])</f>
        <v>0</v>
      </c>
      <c r="Z633" s="7">
        <f>SUMIFS(GQList,GIList,Table_ExternalData_1[[#This Row],[Item_key]],GDList,Table_ExternalData_1[[#Headers],[21]])</f>
        <v>0</v>
      </c>
      <c r="AA633" s="7">
        <f>SUMIFS(GQList,GIList,Table_ExternalData_1[[#This Row],[Item_key]],GDList,Table_ExternalData_1[[#Headers],[22]])</f>
        <v>0</v>
      </c>
      <c r="AB633" s="7">
        <f>SUMIFS(GQList,GIList,Table_ExternalData_1[[#This Row],[Item_key]],GDList,Table_ExternalData_1[[#Headers],[23]])</f>
        <v>0</v>
      </c>
      <c r="AC633" s="7">
        <f>SUMIFS(GQList,GIList,Table_ExternalData_1[[#This Row],[Item_key]],GDList,Table_ExternalData_1[[#Headers],[24]])</f>
        <v>1000</v>
      </c>
      <c r="AD633" s="7">
        <f>SUMIFS(GQList,GIList,Table_ExternalData_1[[#This Row],[Item_key]],GDList,Table_ExternalData_1[[#Headers],[25]])</f>
        <v>0</v>
      </c>
      <c r="AE633" s="7">
        <f>SUMIFS(GQList,GIList,Table_ExternalData_1[[#This Row],[Item_key]],GDList,Table_ExternalData_1[[#Headers],[26]])</f>
        <v>0</v>
      </c>
      <c r="AF633" s="7">
        <f>SUMIFS(GQList,GIList,Table_ExternalData_1[[#This Row],[Item_key]],GDList,Table_ExternalData_1[[#Headers],[27]])</f>
        <v>0</v>
      </c>
      <c r="AG633" s="7">
        <f>SUMIFS(GQList,GIList,Table_ExternalData_1[[#This Row],[Item_key]],GDList,Table_ExternalData_1[[#Headers],[28]])</f>
        <v>0</v>
      </c>
      <c r="AH633" s="7">
        <f>SUMIFS(GQList,GIList,Table_ExternalData_1[[#This Row],[Item_key]],GDList,Table_ExternalData_1[[#Headers],[29]])</f>
        <v>0</v>
      </c>
      <c r="AI633" s="7">
        <f>SUMIFS(GQList,GIList,Table_ExternalData_1[[#This Row],[Item_key]],GDList,Table_ExternalData_1[[#Headers],[30]])</f>
        <v>2400</v>
      </c>
      <c r="AJ633" s="7">
        <f>SUMIFS(GQList,GIList,Table_ExternalData_1[[#This Row],[Item_key]],GDList,Table_ExternalData_1[[#Headers],[31]])</f>
        <v>0</v>
      </c>
      <c r="AK633" s="7">
        <f>SUM(Table_ExternalData_1[[#This Row],[1]:[31]])</f>
        <v>6015</v>
      </c>
    </row>
    <row r="634" spans="1:37" ht="36" hidden="1">
      <c r="A634" s="3" t="s">
        <v>1627</v>
      </c>
      <c r="B634" s="3" t="s">
        <v>66</v>
      </c>
      <c r="C634" s="3" t="s">
        <v>1634</v>
      </c>
      <c r="D634" s="3" t="s">
        <v>1635</v>
      </c>
      <c r="E634" s="6" t="s">
        <v>1662</v>
      </c>
      <c r="F634" s="7">
        <f>SUMIFS(GQList,GIList,Table_ExternalData_1[[#This Row],[Item_key]],GDList,Table_ExternalData_1[[#Headers],[1]])</f>
        <v>0</v>
      </c>
      <c r="G634" s="7">
        <f>SUMIFS(GQList,GIList,Table_ExternalData_1[[#This Row],[Item_key]],GDList,Table_ExternalData_1[[#Headers],[2]])</f>
        <v>0</v>
      </c>
      <c r="H634" s="7">
        <f>SUMIFS(GQList,GIList,Table_ExternalData_1[[#This Row],[Item_key]],GDList,Table_ExternalData_1[[#Headers],[3]])</f>
        <v>1000</v>
      </c>
      <c r="I634" s="7">
        <f>SUMIFS(GQList,GIList,Table_ExternalData_1[[#This Row],[Item_key]],GDList,Table_ExternalData_1[[#Headers],[4]])</f>
        <v>445</v>
      </c>
      <c r="J634" s="7">
        <f>SUMIFS(GQList,GIList,Table_ExternalData_1[[#This Row],[Item_key]],GDList,Table_ExternalData_1[[#Headers],[5]])</f>
        <v>600</v>
      </c>
      <c r="K634" s="7">
        <f>SUMIFS(GQList,GIList,Table_ExternalData_1[[#This Row],[Item_key]],GDList,Table_ExternalData_1[[#Headers],[6]])</f>
        <v>0</v>
      </c>
      <c r="L634" s="7">
        <f>SUMIFS(GQList,GIList,Table_ExternalData_1[[#This Row],[Item_key]],GDList,Table_ExternalData_1[[#Headers],[7]])</f>
        <v>0</v>
      </c>
      <c r="M634" s="7">
        <f>SUMIFS(GQList,GIList,Table_ExternalData_1[[#This Row],[Item_key]],GDList,Table_ExternalData_1[[#Headers],[8]])</f>
        <v>0</v>
      </c>
      <c r="N634" s="7">
        <f>SUMIFS(GQList,GIList,Table_ExternalData_1[[#This Row],[Item_key]],GDList,Table_ExternalData_1[[#Headers],[9]])</f>
        <v>0</v>
      </c>
      <c r="O634" s="7">
        <f>SUMIFS(GQList,GIList,Table_ExternalData_1[[#This Row],[Item_key]],GDList,Table_ExternalData_1[[#Headers],[10]])</f>
        <v>0</v>
      </c>
      <c r="P634" s="7">
        <f>SUMIFS(GQList,GIList,Table_ExternalData_1[[#This Row],[Item_key]],GDList,Table_ExternalData_1[[#Headers],[11]])</f>
        <v>0</v>
      </c>
      <c r="Q634" s="7">
        <f>SUMIFS(GQList,GIList,Table_ExternalData_1[[#This Row],[Item_key]],GDList,Table_ExternalData_1[[#Headers],[12]])</f>
        <v>0</v>
      </c>
      <c r="R634" s="7">
        <f>SUMIFS(GQList,GIList,Table_ExternalData_1[[#This Row],[Item_key]],GDList,Table_ExternalData_1[[#Headers],[13]])</f>
        <v>0</v>
      </c>
      <c r="S634" s="7">
        <f>SUMIFS(GQList,GIList,Table_ExternalData_1[[#This Row],[Item_key]],GDList,Table_ExternalData_1[[#Headers],[14]])</f>
        <v>0</v>
      </c>
      <c r="T634" s="7">
        <f>SUMIFS(GQList,GIList,Table_ExternalData_1[[#This Row],[Item_key]],GDList,Table_ExternalData_1[[#Headers],[15]])</f>
        <v>0</v>
      </c>
      <c r="U634" s="7">
        <f>SUMIFS(GQList,GIList,Table_ExternalData_1[[#This Row],[Item_key]],GDList,Table_ExternalData_1[[#Headers],[16]])</f>
        <v>500</v>
      </c>
      <c r="V634" s="7">
        <f>SUMIFS(GQList,GIList,Table_ExternalData_1[[#This Row],[Item_key]],GDList,Table_ExternalData_1[[#Headers],[17]])</f>
        <v>0</v>
      </c>
      <c r="W634" s="7">
        <f>SUMIFS(GQList,GIList,Table_ExternalData_1[[#This Row],[Item_key]],GDList,Table_ExternalData_1[[#Headers],[18]])</f>
        <v>0</v>
      </c>
      <c r="X634" s="7">
        <f>SUMIFS(GQList,GIList,Table_ExternalData_1[[#This Row],[Item_key]],GDList,Table_ExternalData_1[[#Headers],[19]])</f>
        <v>0</v>
      </c>
      <c r="Y634" s="7">
        <f>SUMIFS(GQList,GIList,Table_ExternalData_1[[#This Row],[Item_key]],GDList,Table_ExternalData_1[[#Headers],[20]])</f>
        <v>0</v>
      </c>
      <c r="Z634" s="7">
        <f>SUMIFS(GQList,GIList,Table_ExternalData_1[[#This Row],[Item_key]],GDList,Table_ExternalData_1[[#Headers],[21]])</f>
        <v>0</v>
      </c>
      <c r="AA634" s="7">
        <f>SUMIFS(GQList,GIList,Table_ExternalData_1[[#This Row],[Item_key]],GDList,Table_ExternalData_1[[#Headers],[22]])</f>
        <v>0</v>
      </c>
      <c r="AB634" s="7">
        <f>SUMIFS(GQList,GIList,Table_ExternalData_1[[#This Row],[Item_key]],GDList,Table_ExternalData_1[[#Headers],[23]])</f>
        <v>0</v>
      </c>
      <c r="AC634" s="7">
        <f>SUMIFS(GQList,GIList,Table_ExternalData_1[[#This Row],[Item_key]],GDList,Table_ExternalData_1[[#Headers],[24]])</f>
        <v>700</v>
      </c>
      <c r="AD634" s="7">
        <f>SUMIFS(GQList,GIList,Table_ExternalData_1[[#This Row],[Item_key]],GDList,Table_ExternalData_1[[#Headers],[25]])</f>
        <v>0</v>
      </c>
      <c r="AE634" s="7">
        <f>SUMIFS(GQList,GIList,Table_ExternalData_1[[#This Row],[Item_key]],GDList,Table_ExternalData_1[[#Headers],[26]])</f>
        <v>0</v>
      </c>
      <c r="AF634" s="7">
        <f>SUMIFS(GQList,GIList,Table_ExternalData_1[[#This Row],[Item_key]],GDList,Table_ExternalData_1[[#Headers],[27]])</f>
        <v>0</v>
      </c>
      <c r="AG634" s="7">
        <f>SUMIFS(GQList,GIList,Table_ExternalData_1[[#This Row],[Item_key]],GDList,Table_ExternalData_1[[#Headers],[28]])</f>
        <v>0</v>
      </c>
      <c r="AH634" s="7">
        <f>SUMIFS(GQList,GIList,Table_ExternalData_1[[#This Row],[Item_key]],GDList,Table_ExternalData_1[[#Headers],[29]])</f>
        <v>0</v>
      </c>
      <c r="AI634" s="7">
        <f>SUMIFS(GQList,GIList,Table_ExternalData_1[[#This Row],[Item_key]],GDList,Table_ExternalData_1[[#Headers],[30]])</f>
        <v>2335</v>
      </c>
      <c r="AJ634" s="7">
        <f>SUMIFS(GQList,GIList,Table_ExternalData_1[[#This Row],[Item_key]],GDList,Table_ExternalData_1[[#Headers],[31]])</f>
        <v>0</v>
      </c>
      <c r="AK634" s="7">
        <f>SUM(Table_ExternalData_1[[#This Row],[1]:[31]])</f>
        <v>5580</v>
      </c>
    </row>
    <row r="635" spans="1:37" hidden="1">
      <c r="A635" s="3" t="s">
        <v>1636</v>
      </c>
      <c r="B635" s="3" t="s">
        <v>1732</v>
      </c>
      <c r="C635" s="3" t="s">
        <v>2019</v>
      </c>
      <c r="D635" s="3" t="s">
        <v>2020</v>
      </c>
      <c r="E635" s="6" t="s">
        <v>1662</v>
      </c>
      <c r="F635" s="7">
        <f>SUMIFS(GQList,GIList,Table_ExternalData_1[[#This Row],[Item_key]],GDList,Table_ExternalData_1[[#Headers],[1]])</f>
        <v>0</v>
      </c>
      <c r="G635" s="7">
        <f>SUMIFS(GQList,GIList,Table_ExternalData_1[[#This Row],[Item_key]],GDList,Table_ExternalData_1[[#Headers],[2]])</f>
        <v>0</v>
      </c>
      <c r="H635" s="7">
        <f>SUMIFS(GQList,GIList,Table_ExternalData_1[[#This Row],[Item_key]],GDList,Table_ExternalData_1[[#Headers],[3]])</f>
        <v>0</v>
      </c>
      <c r="I635" s="7">
        <f>SUMIFS(GQList,GIList,Table_ExternalData_1[[#This Row],[Item_key]],GDList,Table_ExternalData_1[[#Headers],[4]])</f>
        <v>0</v>
      </c>
      <c r="J635" s="7">
        <f>SUMIFS(GQList,GIList,Table_ExternalData_1[[#This Row],[Item_key]],GDList,Table_ExternalData_1[[#Headers],[5]])</f>
        <v>0</v>
      </c>
      <c r="K635" s="7">
        <f>SUMIFS(GQList,GIList,Table_ExternalData_1[[#This Row],[Item_key]],GDList,Table_ExternalData_1[[#Headers],[6]])</f>
        <v>0</v>
      </c>
      <c r="L635" s="7">
        <f>SUMIFS(GQList,GIList,Table_ExternalData_1[[#This Row],[Item_key]],GDList,Table_ExternalData_1[[#Headers],[7]])</f>
        <v>0</v>
      </c>
      <c r="M635" s="7">
        <f>SUMIFS(GQList,GIList,Table_ExternalData_1[[#This Row],[Item_key]],GDList,Table_ExternalData_1[[#Headers],[8]])</f>
        <v>0</v>
      </c>
      <c r="N635" s="7">
        <f>SUMIFS(GQList,GIList,Table_ExternalData_1[[#This Row],[Item_key]],GDList,Table_ExternalData_1[[#Headers],[9]])</f>
        <v>0</v>
      </c>
      <c r="O635" s="7">
        <f>SUMIFS(GQList,GIList,Table_ExternalData_1[[#This Row],[Item_key]],GDList,Table_ExternalData_1[[#Headers],[10]])</f>
        <v>0</v>
      </c>
      <c r="P635" s="7">
        <f>SUMIFS(GQList,GIList,Table_ExternalData_1[[#This Row],[Item_key]],GDList,Table_ExternalData_1[[#Headers],[11]])</f>
        <v>0</v>
      </c>
      <c r="Q635" s="7">
        <f>SUMIFS(GQList,GIList,Table_ExternalData_1[[#This Row],[Item_key]],GDList,Table_ExternalData_1[[#Headers],[12]])</f>
        <v>0</v>
      </c>
      <c r="R635" s="7">
        <f>SUMIFS(GQList,GIList,Table_ExternalData_1[[#This Row],[Item_key]],GDList,Table_ExternalData_1[[#Headers],[13]])</f>
        <v>0</v>
      </c>
      <c r="S635" s="7">
        <f>SUMIFS(GQList,GIList,Table_ExternalData_1[[#This Row],[Item_key]],GDList,Table_ExternalData_1[[#Headers],[14]])</f>
        <v>0</v>
      </c>
      <c r="T635" s="7">
        <f>SUMIFS(GQList,GIList,Table_ExternalData_1[[#This Row],[Item_key]],GDList,Table_ExternalData_1[[#Headers],[15]])</f>
        <v>0</v>
      </c>
      <c r="U635" s="7">
        <f>SUMIFS(GQList,GIList,Table_ExternalData_1[[#This Row],[Item_key]],GDList,Table_ExternalData_1[[#Headers],[16]])</f>
        <v>0</v>
      </c>
      <c r="V635" s="7">
        <f>SUMIFS(GQList,GIList,Table_ExternalData_1[[#This Row],[Item_key]],GDList,Table_ExternalData_1[[#Headers],[17]])</f>
        <v>0</v>
      </c>
      <c r="W635" s="7">
        <f>SUMIFS(GQList,GIList,Table_ExternalData_1[[#This Row],[Item_key]],GDList,Table_ExternalData_1[[#Headers],[18]])</f>
        <v>0</v>
      </c>
      <c r="X635" s="7">
        <f>SUMIFS(GQList,GIList,Table_ExternalData_1[[#This Row],[Item_key]],GDList,Table_ExternalData_1[[#Headers],[19]])</f>
        <v>0</v>
      </c>
      <c r="Y635" s="7">
        <f>SUMIFS(GQList,GIList,Table_ExternalData_1[[#This Row],[Item_key]],GDList,Table_ExternalData_1[[#Headers],[20]])</f>
        <v>0</v>
      </c>
      <c r="Z635" s="7">
        <f>SUMIFS(GQList,GIList,Table_ExternalData_1[[#This Row],[Item_key]],GDList,Table_ExternalData_1[[#Headers],[21]])</f>
        <v>0</v>
      </c>
      <c r="AA635" s="7">
        <f>SUMIFS(GQList,GIList,Table_ExternalData_1[[#This Row],[Item_key]],GDList,Table_ExternalData_1[[#Headers],[22]])</f>
        <v>0</v>
      </c>
      <c r="AB635" s="7">
        <f>SUMIFS(GQList,GIList,Table_ExternalData_1[[#This Row],[Item_key]],GDList,Table_ExternalData_1[[#Headers],[23]])</f>
        <v>0</v>
      </c>
      <c r="AC635" s="7">
        <f>SUMIFS(GQList,GIList,Table_ExternalData_1[[#This Row],[Item_key]],GDList,Table_ExternalData_1[[#Headers],[24]])</f>
        <v>0</v>
      </c>
      <c r="AD635" s="7">
        <f>SUMIFS(GQList,GIList,Table_ExternalData_1[[#This Row],[Item_key]],GDList,Table_ExternalData_1[[#Headers],[25]])</f>
        <v>0</v>
      </c>
      <c r="AE635" s="7">
        <f>SUMIFS(GQList,GIList,Table_ExternalData_1[[#This Row],[Item_key]],GDList,Table_ExternalData_1[[#Headers],[26]])</f>
        <v>0</v>
      </c>
      <c r="AF635" s="7">
        <f>SUMIFS(GQList,GIList,Table_ExternalData_1[[#This Row],[Item_key]],GDList,Table_ExternalData_1[[#Headers],[27]])</f>
        <v>0</v>
      </c>
      <c r="AG635" s="7">
        <f>SUMIFS(GQList,GIList,Table_ExternalData_1[[#This Row],[Item_key]],GDList,Table_ExternalData_1[[#Headers],[28]])</f>
        <v>0</v>
      </c>
      <c r="AH635" s="7">
        <f>SUMIFS(GQList,GIList,Table_ExternalData_1[[#This Row],[Item_key]],GDList,Table_ExternalData_1[[#Headers],[29]])</f>
        <v>0</v>
      </c>
      <c r="AI635" s="7">
        <f>SUMIFS(GQList,GIList,Table_ExternalData_1[[#This Row],[Item_key]],GDList,Table_ExternalData_1[[#Headers],[30]])</f>
        <v>0</v>
      </c>
      <c r="AJ635" s="7">
        <f>SUMIFS(GQList,GIList,Table_ExternalData_1[[#This Row],[Item_key]],GDList,Table_ExternalData_1[[#Headers],[31]])</f>
        <v>1400</v>
      </c>
      <c r="AK635" s="7">
        <f>SUM(Table_ExternalData_1[[#This Row],[1]:[31]])</f>
        <v>1400</v>
      </c>
    </row>
    <row r="636" spans="1:37" hidden="1">
      <c r="A636" s="3" t="s">
        <v>1636</v>
      </c>
      <c r="B636" s="3" t="s">
        <v>558</v>
      </c>
      <c r="C636" s="3" t="s">
        <v>1637</v>
      </c>
      <c r="D636" s="3" t="s">
        <v>1124</v>
      </c>
      <c r="E636" s="6" t="s">
        <v>1662</v>
      </c>
      <c r="F636" s="7">
        <f>SUMIFS(GQList,GIList,Table_ExternalData_1[[#This Row],[Item_key]],GDList,Table_ExternalData_1[[#Headers],[1]])</f>
        <v>0</v>
      </c>
      <c r="G636" s="7">
        <f>SUMIFS(GQList,GIList,Table_ExternalData_1[[#This Row],[Item_key]],GDList,Table_ExternalData_1[[#Headers],[2]])</f>
        <v>0</v>
      </c>
      <c r="H636" s="7">
        <f>SUMIFS(GQList,GIList,Table_ExternalData_1[[#This Row],[Item_key]],GDList,Table_ExternalData_1[[#Headers],[3]])</f>
        <v>0</v>
      </c>
      <c r="I636" s="7">
        <f>SUMIFS(GQList,GIList,Table_ExternalData_1[[#This Row],[Item_key]],GDList,Table_ExternalData_1[[#Headers],[4]])</f>
        <v>0</v>
      </c>
      <c r="J636" s="7">
        <f>SUMIFS(GQList,GIList,Table_ExternalData_1[[#This Row],[Item_key]],GDList,Table_ExternalData_1[[#Headers],[5]])</f>
        <v>0</v>
      </c>
      <c r="K636" s="7">
        <f>SUMIFS(GQList,GIList,Table_ExternalData_1[[#This Row],[Item_key]],GDList,Table_ExternalData_1[[#Headers],[6]])</f>
        <v>0</v>
      </c>
      <c r="L636" s="7">
        <f>SUMIFS(GQList,GIList,Table_ExternalData_1[[#This Row],[Item_key]],GDList,Table_ExternalData_1[[#Headers],[7]])</f>
        <v>0</v>
      </c>
      <c r="M636" s="7">
        <f>SUMIFS(GQList,GIList,Table_ExternalData_1[[#This Row],[Item_key]],GDList,Table_ExternalData_1[[#Headers],[8]])</f>
        <v>0</v>
      </c>
      <c r="N636" s="7">
        <f>SUMIFS(GQList,GIList,Table_ExternalData_1[[#This Row],[Item_key]],GDList,Table_ExternalData_1[[#Headers],[9]])</f>
        <v>0</v>
      </c>
      <c r="O636" s="7">
        <f>SUMIFS(GQList,GIList,Table_ExternalData_1[[#This Row],[Item_key]],GDList,Table_ExternalData_1[[#Headers],[10]])</f>
        <v>0</v>
      </c>
      <c r="P636" s="7">
        <f>SUMIFS(GQList,GIList,Table_ExternalData_1[[#This Row],[Item_key]],GDList,Table_ExternalData_1[[#Headers],[11]])</f>
        <v>0</v>
      </c>
      <c r="Q636" s="7">
        <f>SUMIFS(GQList,GIList,Table_ExternalData_1[[#This Row],[Item_key]],GDList,Table_ExternalData_1[[#Headers],[12]])</f>
        <v>0</v>
      </c>
      <c r="R636" s="7">
        <f>SUMIFS(GQList,GIList,Table_ExternalData_1[[#This Row],[Item_key]],GDList,Table_ExternalData_1[[#Headers],[13]])</f>
        <v>0</v>
      </c>
      <c r="S636" s="7">
        <f>SUMIFS(GQList,GIList,Table_ExternalData_1[[#This Row],[Item_key]],GDList,Table_ExternalData_1[[#Headers],[14]])</f>
        <v>0</v>
      </c>
      <c r="T636" s="7">
        <f>SUMIFS(GQList,GIList,Table_ExternalData_1[[#This Row],[Item_key]],GDList,Table_ExternalData_1[[#Headers],[15]])</f>
        <v>0</v>
      </c>
      <c r="U636" s="7">
        <f>SUMIFS(GQList,GIList,Table_ExternalData_1[[#This Row],[Item_key]],GDList,Table_ExternalData_1[[#Headers],[16]])</f>
        <v>0</v>
      </c>
      <c r="V636" s="7">
        <f>SUMIFS(GQList,GIList,Table_ExternalData_1[[#This Row],[Item_key]],GDList,Table_ExternalData_1[[#Headers],[17]])</f>
        <v>0</v>
      </c>
      <c r="W636" s="7">
        <f>SUMIFS(GQList,GIList,Table_ExternalData_1[[#This Row],[Item_key]],GDList,Table_ExternalData_1[[#Headers],[18]])</f>
        <v>0</v>
      </c>
      <c r="X636" s="7">
        <f>SUMIFS(GQList,GIList,Table_ExternalData_1[[#This Row],[Item_key]],GDList,Table_ExternalData_1[[#Headers],[19]])</f>
        <v>0</v>
      </c>
      <c r="Y636" s="7">
        <f>SUMIFS(GQList,GIList,Table_ExternalData_1[[#This Row],[Item_key]],GDList,Table_ExternalData_1[[#Headers],[20]])</f>
        <v>0</v>
      </c>
      <c r="Z636" s="7">
        <f>SUMIFS(GQList,GIList,Table_ExternalData_1[[#This Row],[Item_key]],GDList,Table_ExternalData_1[[#Headers],[21]])</f>
        <v>0</v>
      </c>
      <c r="AA636" s="7">
        <f>SUMIFS(GQList,GIList,Table_ExternalData_1[[#This Row],[Item_key]],GDList,Table_ExternalData_1[[#Headers],[22]])</f>
        <v>0</v>
      </c>
      <c r="AB636" s="7">
        <f>SUMIFS(GQList,GIList,Table_ExternalData_1[[#This Row],[Item_key]],GDList,Table_ExternalData_1[[#Headers],[23]])</f>
        <v>0</v>
      </c>
      <c r="AC636" s="7">
        <f>SUMIFS(GQList,GIList,Table_ExternalData_1[[#This Row],[Item_key]],GDList,Table_ExternalData_1[[#Headers],[24]])</f>
        <v>0</v>
      </c>
      <c r="AD636" s="7">
        <f>SUMIFS(GQList,GIList,Table_ExternalData_1[[#This Row],[Item_key]],GDList,Table_ExternalData_1[[#Headers],[25]])</f>
        <v>0</v>
      </c>
      <c r="AE636" s="7">
        <f>SUMIFS(GQList,GIList,Table_ExternalData_1[[#This Row],[Item_key]],GDList,Table_ExternalData_1[[#Headers],[26]])</f>
        <v>0</v>
      </c>
      <c r="AF636" s="7">
        <f>SUMIFS(GQList,GIList,Table_ExternalData_1[[#This Row],[Item_key]],GDList,Table_ExternalData_1[[#Headers],[27]])</f>
        <v>0</v>
      </c>
      <c r="AG636" s="7">
        <f>SUMIFS(GQList,GIList,Table_ExternalData_1[[#This Row],[Item_key]],GDList,Table_ExternalData_1[[#Headers],[28]])</f>
        <v>2900</v>
      </c>
      <c r="AH636" s="7">
        <f>SUMIFS(GQList,GIList,Table_ExternalData_1[[#This Row],[Item_key]],GDList,Table_ExternalData_1[[#Headers],[29]])</f>
        <v>0</v>
      </c>
      <c r="AI636" s="7">
        <f>SUMIFS(GQList,GIList,Table_ExternalData_1[[#This Row],[Item_key]],GDList,Table_ExternalData_1[[#Headers],[30]])</f>
        <v>0</v>
      </c>
      <c r="AJ636" s="7">
        <f>SUMIFS(GQList,GIList,Table_ExternalData_1[[#This Row],[Item_key]],GDList,Table_ExternalData_1[[#Headers],[31]])</f>
        <v>0</v>
      </c>
      <c r="AK636" s="7">
        <f>SUM(Table_ExternalData_1[[#This Row],[1]:[31]])</f>
        <v>2900</v>
      </c>
    </row>
    <row r="637" spans="1:37" hidden="1">
      <c r="A637" s="3" t="s">
        <v>1636</v>
      </c>
      <c r="B637" s="3" t="s">
        <v>559</v>
      </c>
      <c r="C637" s="3" t="s">
        <v>1638</v>
      </c>
      <c r="D637" s="3" t="s">
        <v>1124</v>
      </c>
      <c r="E637" s="6" t="s">
        <v>1662</v>
      </c>
      <c r="F637" s="7">
        <f>SUMIFS(GQList,GIList,Table_ExternalData_1[[#This Row],[Item_key]],GDList,Table_ExternalData_1[[#Headers],[1]])</f>
        <v>0</v>
      </c>
      <c r="G637" s="7">
        <f>SUMIFS(GQList,GIList,Table_ExternalData_1[[#This Row],[Item_key]],GDList,Table_ExternalData_1[[#Headers],[2]])</f>
        <v>0</v>
      </c>
      <c r="H637" s="7">
        <f>SUMIFS(GQList,GIList,Table_ExternalData_1[[#This Row],[Item_key]],GDList,Table_ExternalData_1[[#Headers],[3]])</f>
        <v>0</v>
      </c>
      <c r="I637" s="7">
        <f>SUMIFS(GQList,GIList,Table_ExternalData_1[[#This Row],[Item_key]],GDList,Table_ExternalData_1[[#Headers],[4]])</f>
        <v>0</v>
      </c>
      <c r="J637" s="7">
        <f>SUMIFS(GQList,GIList,Table_ExternalData_1[[#This Row],[Item_key]],GDList,Table_ExternalData_1[[#Headers],[5]])</f>
        <v>0</v>
      </c>
      <c r="K637" s="7">
        <f>SUMIFS(GQList,GIList,Table_ExternalData_1[[#This Row],[Item_key]],GDList,Table_ExternalData_1[[#Headers],[6]])</f>
        <v>0</v>
      </c>
      <c r="L637" s="7">
        <f>SUMIFS(GQList,GIList,Table_ExternalData_1[[#This Row],[Item_key]],GDList,Table_ExternalData_1[[#Headers],[7]])</f>
        <v>0</v>
      </c>
      <c r="M637" s="7">
        <f>SUMIFS(GQList,GIList,Table_ExternalData_1[[#This Row],[Item_key]],GDList,Table_ExternalData_1[[#Headers],[8]])</f>
        <v>0</v>
      </c>
      <c r="N637" s="7">
        <f>SUMIFS(GQList,GIList,Table_ExternalData_1[[#This Row],[Item_key]],GDList,Table_ExternalData_1[[#Headers],[9]])</f>
        <v>0</v>
      </c>
      <c r="O637" s="7">
        <f>SUMIFS(GQList,GIList,Table_ExternalData_1[[#This Row],[Item_key]],GDList,Table_ExternalData_1[[#Headers],[10]])</f>
        <v>0</v>
      </c>
      <c r="P637" s="7">
        <f>SUMIFS(GQList,GIList,Table_ExternalData_1[[#This Row],[Item_key]],GDList,Table_ExternalData_1[[#Headers],[11]])</f>
        <v>0</v>
      </c>
      <c r="Q637" s="7">
        <f>SUMIFS(GQList,GIList,Table_ExternalData_1[[#This Row],[Item_key]],GDList,Table_ExternalData_1[[#Headers],[12]])</f>
        <v>0</v>
      </c>
      <c r="R637" s="7">
        <f>SUMIFS(GQList,GIList,Table_ExternalData_1[[#This Row],[Item_key]],GDList,Table_ExternalData_1[[#Headers],[13]])</f>
        <v>0</v>
      </c>
      <c r="S637" s="7">
        <f>SUMIFS(GQList,GIList,Table_ExternalData_1[[#This Row],[Item_key]],GDList,Table_ExternalData_1[[#Headers],[14]])</f>
        <v>0</v>
      </c>
      <c r="T637" s="7">
        <f>SUMIFS(GQList,GIList,Table_ExternalData_1[[#This Row],[Item_key]],GDList,Table_ExternalData_1[[#Headers],[15]])</f>
        <v>0</v>
      </c>
      <c r="U637" s="7">
        <f>SUMIFS(GQList,GIList,Table_ExternalData_1[[#This Row],[Item_key]],GDList,Table_ExternalData_1[[#Headers],[16]])</f>
        <v>0</v>
      </c>
      <c r="V637" s="7">
        <f>SUMIFS(GQList,GIList,Table_ExternalData_1[[#This Row],[Item_key]],GDList,Table_ExternalData_1[[#Headers],[17]])</f>
        <v>0</v>
      </c>
      <c r="W637" s="7">
        <f>SUMIFS(GQList,GIList,Table_ExternalData_1[[#This Row],[Item_key]],GDList,Table_ExternalData_1[[#Headers],[18]])</f>
        <v>0</v>
      </c>
      <c r="X637" s="7">
        <f>SUMIFS(GQList,GIList,Table_ExternalData_1[[#This Row],[Item_key]],GDList,Table_ExternalData_1[[#Headers],[19]])</f>
        <v>0</v>
      </c>
      <c r="Y637" s="7">
        <f>SUMIFS(GQList,GIList,Table_ExternalData_1[[#This Row],[Item_key]],GDList,Table_ExternalData_1[[#Headers],[20]])</f>
        <v>0</v>
      </c>
      <c r="Z637" s="7">
        <f>SUMIFS(GQList,GIList,Table_ExternalData_1[[#This Row],[Item_key]],GDList,Table_ExternalData_1[[#Headers],[21]])</f>
        <v>0</v>
      </c>
      <c r="AA637" s="7">
        <f>SUMIFS(GQList,GIList,Table_ExternalData_1[[#This Row],[Item_key]],GDList,Table_ExternalData_1[[#Headers],[22]])</f>
        <v>0</v>
      </c>
      <c r="AB637" s="7">
        <f>SUMIFS(GQList,GIList,Table_ExternalData_1[[#This Row],[Item_key]],GDList,Table_ExternalData_1[[#Headers],[23]])</f>
        <v>0</v>
      </c>
      <c r="AC637" s="7">
        <f>SUMIFS(GQList,GIList,Table_ExternalData_1[[#This Row],[Item_key]],GDList,Table_ExternalData_1[[#Headers],[24]])</f>
        <v>0</v>
      </c>
      <c r="AD637" s="7">
        <f>SUMIFS(GQList,GIList,Table_ExternalData_1[[#This Row],[Item_key]],GDList,Table_ExternalData_1[[#Headers],[25]])</f>
        <v>0</v>
      </c>
      <c r="AE637" s="7">
        <f>SUMIFS(GQList,GIList,Table_ExternalData_1[[#This Row],[Item_key]],GDList,Table_ExternalData_1[[#Headers],[26]])</f>
        <v>0</v>
      </c>
      <c r="AF637" s="7">
        <f>SUMIFS(GQList,GIList,Table_ExternalData_1[[#This Row],[Item_key]],GDList,Table_ExternalData_1[[#Headers],[27]])</f>
        <v>0</v>
      </c>
      <c r="AG637" s="7">
        <f>SUMIFS(GQList,GIList,Table_ExternalData_1[[#This Row],[Item_key]],GDList,Table_ExternalData_1[[#Headers],[28]])</f>
        <v>2700</v>
      </c>
      <c r="AH637" s="7">
        <f>SUMIFS(GQList,GIList,Table_ExternalData_1[[#This Row],[Item_key]],GDList,Table_ExternalData_1[[#Headers],[29]])</f>
        <v>0</v>
      </c>
      <c r="AI637" s="7">
        <f>SUMIFS(GQList,GIList,Table_ExternalData_1[[#This Row],[Item_key]],GDList,Table_ExternalData_1[[#Headers],[30]])</f>
        <v>0</v>
      </c>
      <c r="AJ637" s="7">
        <f>SUMIFS(GQList,GIList,Table_ExternalData_1[[#This Row],[Item_key]],GDList,Table_ExternalData_1[[#Headers],[31]])</f>
        <v>0</v>
      </c>
      <c r="AK637" s="7">
        <f>SUM(Table_ExternalData_1[[#This Row],[1]:[31]])</f>
        <v>2700</v>
      </c>
    </row>
    <row r="638" spans="1:37" hidden="1">
      <c r="A638" s="3" t="s">
        <v>1636</v>
      </c>
      <c r="B638" s="3" t="s">
        <v>560</v>
      </c>
      <c r="C638" s="3" t="s">
        <v>1639</v>
      </c>
      <c r="D638" s="3" t="s">
        <v>1124</v>
      </c>
      <c r="E638" s="6" t="s">
        <v>1662</v>
      </c>
      <c r="F638" s="7">
        <f>SUMIFS(GQList,GIList,Table_ExternalData_1[[#This Row],[Item_key]],GDList,Table_ExternalData_1[[#Headers],[1]])</f>
        <v>0</v>
      </c>
      <c r="G638" s="7">
        <f>SUMIFS(GQList,GIList,Table_ExternalData_1[[#This Row],[Item_key]],GDList,Table_ExternalData_1[[#Headers],[2]])</f>
        <v>0</v>
      </c>
      <c r="H638" s="7">
        <f>SUMIFS(GQList,GIList,Table_ExternalData_1[[#This Row],[Item_key]],GDList,Table_ExternalData_1[[#Headers],[3]])</f>
        <v>0</v>
      </c>
      <c r="I638" s="7">
        <f>SUMIFS(GQList,GIList,Table_ExternalData_1[[#This Row],[Item_key]],GDList,Table_ExternalData_1[[#Headers],[4]])</f>
        <v>0</v>
      </c>
      <c r="J638" s="7">
        <f>SUMIFS(GQList,GIList,Table_ExternalData_1[[#This Row],[Item_key]],GDList,Table_ExternalData_1[[#Headers],[5]])</f>
        <v>0</v>
      </c>
      <c r="K638" s="7">
        <f>SUMIFS(GQList,GIList,Table_ExternalData_1[[#This Row],[Item_key]],GDList,Table_ExternalData_1[[#Headers],[6]])</f>
        <v>0</v>
      </c>
      <c r="L638" s="7">
        <f>SUMIFS(GQList,GIList,Table_ExternalData_1[[#This Row],[Item_key]],GDList,Table_ExternalData_1[[#Headers],[7]])</f>
        <v>0</v>
      </c>
      <c r="M638" s="7">
        <f>SUMIFS(GQList,GIList,Table_ExternalData_1[[#This Row],[Item_key]],GDList,Table_ExternalData_1[[#Headers],[8]])</f>
        <v>0</v>
      </c>
      <c r="N638" s="7">
        <f>SUMIFS(GQList,GIList,Table_ExternalData_1[[#This Row],[Item_key]],GDList,Table_ExternalData_1[[#Headers],[9]])</f>
        <v>0</v>
      </c>
      <c r="O638" s="7">
        <f>SUMIFS(GQList,GIList,Table_ExternalData_1[[#This Row],[Item_key]],GDList,Table_ExternalData_1[[#Headers],[10]])</f>
        <v>0</v>
      </c>
      <c r="P638" s="7">
        <f>SUMIFS(GQList,GIList,Table_ExternalData_1[[#This Row],[Item_key]],GDList,Table_ExternalData_1[[#Headers],[11]])</f>
        <v>0</v>
      </c>
      <c r="Q638" s="7">
        <f>SUMIFS(GQList,GIList,Table_ExternalData_1[[#This Row],[Item_key]],GDList,Table_ExternalData_1[[#Headers],[12]])</f>
        <v>0</v>
      </c>
      <c r="R638" s="7">
        <f>SUMIFS(GQList,GIList,Table_ExternalData_1[[#This Row],[Item_key]],GDList,Table_ExternalData_1[[#Headers],[13]])</f>
        <v>0</v>
      </c>
      <c r="S638" s="7">
        <f>SUMIFS(GQList,GIList,Table_ExternalData_1[[#This Row],[Item_key]],GDList,Table_ExternalData_1[[#Headers],[14]])</f>
        <v>0</v>
      </c>
      <c r="T638" s="7">
        <f>SUMIFS(GQList,GIList,Table_ExternalData_1[[#This Row],[Item_key]],GDList,Table_ExternalData_1[[#Headers],[15]])</f>
        <v>0</v>
      </c>
      <c r="U638" s="7">
        <f>SUMIFS(GQList,GIList,Table_ExternalData_1[[#This Row],[Item_key]],GDList,Table_ExternalData_1[[#Headers],[16]])</f>
        <v>0</v>
      </c>
      <c r="V638" s="7">
        <f>SUMIFS(GQList,GIList,Table_ExternalData_1[[#This Row],[Item_key]],GDList,Table_ExternalData_1[[#Headers],[17]])</f>
        <v>0</v>
      </c>
      <c r="W638" s="7">
        <f>SUMIFS(GQList,GIList,Table_ExternalData_1[[#This Row],[Item_key]],GDList,Table_ExternalData_1[[#Headers],[18]])</f>
        <v>0</v>
      </c>
      <c r="X638" s="7">
        <f>SUMIFS(GQList,GIList,Table_ExternalData_1[[#This Row],[Item_key]],GDList,Table_ExternalData_1[[#Headers],[19]])</f>
        <v>0</v>
      </c>
      <c r="Y638" s="7">
        <f>SUMIFS(GQList,GIList,Table_ExternalData_1[[#This Row],[Item_key]],GDList,Table_ExternalData_1[[#Headers],[20]])</f>
        <v>0</v>
      </c>
      <c r="Z638" s="7">
        <f>SUMIFS(GQList,GIList,Table_ExternalData_1[[#This Row],[Item_key]],GDList,Table_ExternalData_1[[#Headers],[21]])</f>
        <v>0</v>
      </c>
      <c r="AA638" s="7">
        <f>SUMIFS(GQList,GIList,Table_ExternalData_1[[#This Row],[Item_key]],GDList,Table_ExternalData_1[[#Headers],[22]])</f>
        <v>0</v>
      </c>
      <c r="AB638" s="7">
        <f>SUMIFS(GQList,GIList,Table_ExternalData_1[[#This Row],[Item_key]],GDList,Table_ExternalData_1[[#Headers],[23]])</f>
        <v>0</v>
      </c>
      <c r="AC638" s="7">
        <f>SUMIFS(GQList,GIList,Table_ExternalData_1[[#This Row],[Item_key]],GDList,Table_ExternalData_1[[#Headers],[24]])</f>
        <v>0</v>
      </c>
      <c r="AD638" s="7">
        <f>SUMIFS(GQList,GIList,Table_ExternalData_1[[#This Row],[Item_key]],GDList,Table_ExternalData_1[[#Headers],[25]])</f>
        <v>0</v>
      </c>
      <c r="AE638" s="7">
        <f>SUMIFS(GQList,GIList,Table_ExternalData_1[[#This Row],[Item_key]],GDList,Table_ExternalData_1[[#Headers],[26]])</f>
        <v>0</v>
      </c>
      <c r="AF638" s="7">
        <f>SUMIFS(GQList,GIList,Table_ExternalData_1[[#This Row],[Item_key]],GDList,Table_ExternalData_1[[#Headers],[27]])</f>
        <v>0</v>
      </c>
      <c r="AG638" s="7">
        <f>SUMIFS(GQList,GIList,Table_ExternalData_1[[#This Row],[Item_key]],GDList,Table_ExternalData_1[[#Headers],[28]])</f>
        <v>1300</v>
      </c>
      <c r="AH638" s="7">
        <f>SUMIFS(GQList,GIList,Table_ExternalData_1[[#This Row],[Item_key]],GDList,Table_ExternalData_1[[#Headers],[29]])</f>
        <v>0</v>
      </c>
      <c r="AI638" s="7">
        <f>SUMIFS(GQList,GIList,Table_ExternalData_1[[#This Row],[Item_key]],GDList,Table_ExternalData_1[[#Headers],[30]])</f>
        <v>0</v>
      </c>
      <c r="AJ638" s="7">
        <f>SUMIFS(GQList,GIList,Table_ExternalData_1[[#This Row],[Item_key]],GDList,Table_ExternalData_1[[#Headers],[31]])</f>
        <v>0</v>
      </c>
      <c r="AK638" s="7">
        <f>SUM(Table_ExternalData_1[[#This Row],[1]:[31]])</f>
        <v>1300</v>
      </c>
    </row>
    <row r="639" spans="1:37" hidden="1">
      <c r="A639" s="3" t="s">
        <v>1636</v>
      </c>
      <c r="B639" s="3" t="s">
        <v>59</v>
      </c>
      <c r="C639" s="3" t="s">
        <v>1640</v>
      </c>
      <c r="D639" s="3" t="s">
        <v>1641</v>
      </c>
      <c r="E639" s="6" t="s">
        <v>1662</v>
      </c>
      <c r="F639" s="7">
        <f>SUMIFS(GQList,GIList,Table_ExternalData_1[[#This Row],[Item_key]],GDList,Table_ExternalData_1[[#Headers],[1]])</f>
        <v>0</v>
      </c>
      <c r="G639" s="7">
        <f>SUMIFS(GQList,GIList,Table_ExternalData_1[[#This Row],[Item_key]],GDList,Table_ExternalData_1[[#Headers],[2]])</f>
        <v>0</v>
      </c>
      <c r="H639" s="7">
        <f>SUMIFS(GQList,GIList,Table_ExternalData_1[[#This Row],[Item_key]],GDList,Table_ExternalData_1[[#Headers],[3]])</f>
        <v>500</v>
      </c>
      <c r="I639" s="7">
        <f>SUMIFS(GQList,GIList,Table_ExternalData_1[[#This Row],[Item_key]],GDList,Table_ExternalData_1[[#Headers],[4]])</f>
        <v>0</v>
      </c>
      <c r="J639" s="7">
        <f>SUMIFS(GQList,GIList,Table_ExternalData_1[[#This Row],[Item_key]],GDList,Table_ExternalData_1[[#Headers],[5]])</f>
        <v>0</v>
      </c>
      <c r="K639" s="7">
        <f>SUMIFS(GQList,GIList,Table_ExternalData_1[[#This Row],[Item_key]],GDList,Table_ExternalData_1[[#Headers],[6]])</f>
        <v>0</v>
      </c>
      <c r="L639" s="7">
        <f>SUMIFS(GQList,GIList,Table_ExternalData_1[[#This Row],[Item_key]],GDList,Table_ExternalData_1[[#Headers],[7]])</f>
        <v>0</v>
      </c>
      <c r="M639" s="7">
        <f>SUMIFS(GQList,GIList,Table_ExternalData_1[[#This Row],[Item_key]],GDList,Table_ExternalData_1[[#Headers],[8]])</f>
        <v>0</v>
      </c>
      <c r="N639" s="7">
        <f>SUMIFS(GQList,GIList,Table_ExternalData_1[[#This Row],[Item_key]],GDList,Table_ExternalData_1[[#Headers],[9]])</f>
        <v>0</v>
      </c>
      <c r="O639" s="7">
        <f>SUMIFS(GQList,GIList,Table_ExternalData_1[[#This Row],[Item_key]],GDList,Table_ExternalData_1[[#Headers],[10]])</f>
        <v>0</v>
      </c>
      <c r="P639" s="7">
        <f>SUMIFS(GQList,GIList,Table_ExternalData_1[[#This Row],[Item_key]],GDList,Table_ExternalData_1[[#Headers],[11]])</f>
        <v>0</v>
      </c>
      <c r="Q639" s="7">
        <f>SUMIFS(GQList,GIList,Table_ExternalData_1[[#This Row],[Item_key]],GDList,Table_ExternalData_1[[#Headers],[12]])</f>
        <v>0</v>
      </c>
      <c r="R639" s="7">
        <f>SUMIFS(GQList,GIList,Table_ExternalData_1[[#This Row],[Item_key]],GDList,Table_ExternalData_1[[#Headers],[13]])</f>
        <v>0</v>
      </c>
      <c r="S639" s="7">
        <f>SUMIFS(GQList,GIList,Table_ExternalData_1[[#This Row],[Item_key]],GDList,Table_ExternalData_1[[#Headers],[14]])</f>
        <v>0</v>
      </c>
      <c r="T639" s="7">
        <f>SUMIFS(GQList,GIList,Table_ExternalData_1[[#This Row],[Item_key]],GDList,Table_ExternalData_1[[#Headers],[15]])</f>
        <v>0</v>
      </c>
      <c r="U639" s="7">
        <f>SUMIFS(GQList,GIList,Table_ExternalData_1[[#This Row],[Item_key]],GDList,Table_ExternalData_1[[#Headers],[16]])</f>
        <v>0</v>
      </c>
      <c r="V639" s="7">
        <f>SUMIFS(GQList,GIList,Table_ExternalData_1[[#This Row],[Item_key]],GDList,Table_ExternalData_1[[#Headers],[17]])</f>
        <v>0</v>
      </c>
      <c r="W639" s="7">
        <f>SUMIFS(GQList,GIList,Table_ExternalData_1[[#This Row],[Item_key]],GDList,Table_ExternalData_1[[#Headers],[18]])</f>
        <v>0</v>
      </c>
      <c r="X639" s="7">
        <f>SUMIFS(GQList,GIList,Table_ExternalData_1[[#This Row],[Item_key]],GDList,Table_ExternalData_1[[#Headers],[19]])</f>
        <v>0</v>
      </c>
      <c r="Y639" s="7">
        <f>SUMIFS(GQList,GIList,Table_ExternalData_1[[#This Row],[Item_key]],GDList,Table_ExternalData_1[[#Headers],[20]])</f>
        <v>0</v>
      </c>
      <c r="Z639" s="7">
        <f>SUMIFS(GQList,GIList,Table_ExternalData_1[[#This Row],[Item_key]],GDList,Table_ExternalData_1[[#Headers],[21]])</f>
        <v>0</v>
      </c>
      <c r="AA639" s="7">
        <f>SUMIFS(GQList,GIList,Table_ExternalData_1[[#This Row],[Item_key]],GDList,Table_ExternalData_1[[#Headers],[22]])</f>
        <v>0</v>
      </c>
      <c r="AB639" s="7">
        <f>SUMIFS(GQList,GIList,Table_ExternalData_1[[#This Row],[Item_key]],GDList,Table_ExternalData_1[[#Headers],[23]])</f>
        <v>0</v>
      </c>
      <c r="AC639" s="7">
        <f>SUMIFS(GQList,GIList,Table_ExternalData_1[[#This Row],[Item_key]],GDList,Table_ExternalData_1[[#Headers],[24]])</f>
        <v>0</v>
      </c>
      <c r="AD639" s="7">
        <f>SUMIFS(GQList,GIList,Table_ExternalData_1[[#This Row],[Item_key]],GDList,Table_ExternalData_1[[#Headers],[25]])</f>
        <v>0</v>
      </c>
      <c r="AE639" s="7">
        <f>SUMIFS(GQList,GIList,Table_ExternalData_1[[#This Row],[Item_key]],GDList,Table_ExternalData_1[[#Headers],[26]])</f>
        <v>0</v>
      </c>
      <c r="AF639" s="7">
        <f>SUMIFS(GQList,GIList,Table_ExternalData_1[[#This Row],[Item_key]],GDList,Table_ExternalData_1[[#Headers],[27]])</f>
        <v>0</v>
      </c>
      <c r="AG639" s="7">
        <f>SUMIFS(GQList,GIList,Table_ExternalData_1[[#This Row],[Item_key]],GDList,Table_ExternalData_1[[#Headers],[28]])</f>
        <v>0</v>
      </c>
      <c r="AH639" s="7">
        <f>SUMIFS(GQList,GIList,Table_ExternalData_1[[#This Row],[Item_key]],GDList,Table_ExternalData_1[[#Headers],[29]])</f>
        <v>0</v>
      </c>
      <c r="AI639" s="7">
        <f>SUMIFS(GQList,GIList,Table_ExternalData_1[[#This Row],[Item_key]],GDList,Table_ExternalData_1[[#Headers],[30]])</f>
        <v>0</v>
      </c>
      <c r="AJ639" s="7">
        <f>SUMIFS(GQList,GIList,Table_ExternalData_1[[#This Row],[Item_key]],GDList,Table_ExternalData_1[[#Headers],[31]])</f>
        <v>600</v>
      </c>
      <c r="AK639" s="7">
        <f>SUM(Table_ExternalData_1[[#This Row],[1]:[31]])</f>
        <v>1100</v>
      </c>
    </row>
    <row r="640" spans="1:37" ht="24" hidden="1">
      <c r="A640" s="3" t="s">
        <v>1636</v>
      </c>
      <c r="B640" s="3" t="s">
        <v>563</v>
      </c>
      <c r="C640" s="3" t="s">
        <v>1642</v>
      </c>
      <c r="D640" s="3" t="s">
        <v>1643</v>
      </c>
      <c r="E640" s="6" t="s">
        <v>1662</v>
      </c>
      <c r="F640" s="7">
        <f>SUMIFS(GQList,GIList,Table_ExternalData_1[[#This Row],[Item_key]],GDList,Table_ExternalData_1[[#Headers],[1]])</f>
        <v>0</v>
      </c>
      <c r="G640" s="7">
        <f>SUMIFS(GQList,GIList,Table_ExternalData_1[[#This Row],[Item_key]],GDList,Table_ExternalData_1[[#Headers],[2]])</f>
        <v>0</v>
      </c>
      <c r="H640" s="7">
        <f>SUMIFS(GQList,GIList,Table_ExternalData_1[[#This Row],[Item_key]],GDList,Table_ExternalData_1[[#Headers],[3]])</f>
        <v>0</v>
      </c>
      <c r="I640" s="7">
        <f>SUMIFS(GQList,GIList,Table_ExternalData_1[[#This Row],[Item_key]],GDList,Table_ExternalData_1[[#Headers],[4]])</f>
        <v>0</v>
      </c>
      <c r="J640" s="7">
        <f>SUMIFS(GQList,GIList,Table_ExternalData_1[[#This Row],[Item_key]],GDList,Table_ExternalData_1[[#Headers],[5]])</f>
        <v>0</v>
      </c>
      <c r="K640" s="7">
        <f>SUMIFS(GQList,GIList,Table_ExternalData_1[[#This Row],[Item_key]],GDList,Table_ExternalData_1[[#Headers],[6]])</f>
        <v>0</v>
      </c>
      <c r="L640" s="7">
        <f>SUMIFS(GQList,GIList,Table_ExternalData_1[[#This Row],[Item_key]],GDList,Table_ExternalData_1[[#Headers],[7]])</f>
        <v>0</v>
      </c>
      <c r="M640" s="7">
        <f>SUMIFS(GQList,GIList,Table_ExternalData_1[[#This Row],[Item_key]],GDList,Table_ExternalData_1[[#Headers],[8]])</f>
        <v>0</v>
      </c>
      <c r="N640" s="7">
        <f>SUMIFS(GQList,GIList,Table_ExternalData_1[[#This Row],[Item_key]],GDList,Table_ExternalData_1[[#Headers],[9]])</f>
        <v>0</v>
      </c>
      <c r="O640" s="7">
        <f>SUMIFS(GQList,GIList,Table_ExternalData_1[[#This Row],[Item_key]],GDList,Table_ExternalData_1[[#Headers],[10]])</f>
        <v>0</v>
      </c>
      <c r="P640" s="7">
        <f>SUMIFS(GQList,GIList,Table_ExternalData_1[[#This Row],[Item_key]],GDList,Table_ExternalData_1[[#Headers],[11]])</f>
        <v>0</v>
      </c>
      <c r="Q640" s="7">
        <f>SUMIFS(GQList,GIList,Table_ExternalData_1[[#This Row],[Item_key]],GDList,Table_ExternalData_1[[#Headers],[12]])</f>
        <v>0</v>
      </c>
      <c r="R640" s="7">
        <f>SUMIFS(GQList,GIList,Table_ExternalData_1[[#This Row],[Item_key]],GDList,Table_ExternalData_1[[#Headers],[13]])</f>
        <v>0</v>
      </c>
      <c r="S640" s="7">
        <f>SUMIFS(GQList,GIList,Table_ExternalData_1[[#This Row],[Item_key]],GDList,Table_ExternalData_1[[#Headers],[14]])</f>
        <v>0</v>
      </c>
      <c r="T640" s="7">
        <f>SUMIFS(GQList,GIList,Table_ExternalData_1[[#This Row],[Item_key]],GDList,Table_ExternalData_1[[#Headers],[15]])</f>
        <v>0</v>
      </c>
      <c r="U640" s="7">
        <f>SUMIFS(GQList,GIList,Table_ExternalData_1[[#This Row],[Item_key]],GDList,Table_ExternalData_1[[#Headers],[16]])</f>
        <v>0</v>
      </c>
      <c r="V640" s="7">
        <f>SUMIFS(GQList,GIList,Table_ExternalData_1[[#This Row],[Item_key]],GDList,Table_ExternalData_1[[#Headers],[17]])</f>
        <v>0</v>
      </c>
      <c r="W640" s="7">
        <f>SUMIFS(GQList,GIList,Table_ExternalData_1[[#This Row],[Item_key]],GDList,Table_ExternalData_1[[#Headers],[18]])</f>
        <v>0</v>
      </c>
      <c r="X640" s="7">
        <f>SUMIFS(GQList,GIList,Table_ExternalData_1[[#This Row],[Item_key]],GDList,Table_ExternalData_1[[#Headers],[19]])</f>
        <v>0</v>
      </c>
      <c r="Y640" s="7">
        <f>SUMIFS(GQList,GIList,Table_ExternalData_1[[#This Row],[Item_key]],GDList,Table_ExternalData_1[[#Headers],[20]])</f>
        <v>0</v>
      </c>
      <c r="Z640" s="7">
        <f>SUMIFS(GQList,GIList,Table_ExternalData_1[[#This Row],[Item_key]],GDList,Table_ExternalData_1[[#Headers],[21]])</f>
        <v>0</v>
      </c>
      <c r="AA640" s="7">
        <f>SUMIFS(GQList,GIList,Table_ExternalData_1[[#This Row],[Item_key]],GDList,Table_ExternalData_1[[#Headers],[22]])</f>
        <v>0</v>
      </c>
      <c r="AB640" s="7">
        <f>SUMIFS(GQList,GIList,Table_ExternalData_1[[#This Row],[Item_key]],GDList,Table_ExternalData_1[[#Headers],[23]])</f>
        <v>0</v>
      </c>
      <c r="AC640" s="7">
        <f>SUMIFS(GQList,GIList,Table_ExternalData_1[[#This Row],[Item_key]],GDList,Table_ExternalData_1[[#Headers],[24]])</f>
        <v>0</v>
      </c>
      <c r="AD640" s="7">
        <f>SUMIFS(GQList,GIList,Table_ExternalData_1[[#This Row],[Item_key]],GDList,Table_ExternalData_1[[#Headers],[25]])</f>
        <v>0</v>
      </c>
      <c r="AE640" s="7">
        <f>SUMIFS(GQList,GIList,Table_ExternalData_1[[#This Row],[Item_key]],GDList,Table_ExternalData_1[[#Headers],[26]])</f>
        <v>0</v>
      </c>
      <c r="AF640" s="7">
        <f>SUMIFS(GQList,GIList,Table_ExternalData_1[[#This Row],[Item_key]],GDList,Table_ExternalData_1[[#Headers],[27]])</f>
        <v>0</v>
      </c>
      <c r="AG640" s="7">
        <f>SUMIFS(GQList,GIList,Table_ExternalData_1[[#This Row],[Item_key]],GDList,Table_ExternalData_1[[#Headers],[28]])</f>
        <v>5000</v>
      </c>
      <c r="AH640" s="7">
        <f>SUMIFS(GQList,GIList,Table_ExternalData_1[[#This Row],[Item_key]],GDList,Table_ExternalData_1[[#Headers],[29]])</f>
        <v>0</v>
      </c>
      <c r="AI640" s="7">
        <f>SUMIFS(GQList,GIList,Table_ExternalData_1[[#This Row],[Item_key]],GDList,Table_ExternalData_1[[#Headers],[30]])</f>
        <v>0</v>
      </c>
      <c r="AJ640" s="7">
        <f>SUMIFS(GQList,GIList,Table_ExternalData_1[[#This Row],[Item_key]],GDList,Table_ExternalData_1[[#Headers],[31]])</f>
        <v>0</v>
      </c>
      <c r="AK640" s="7">
        <f>SUM(Table_ExternalData_1[[#This Row],[1]:[31]])</f>
        <v>5000</v>
      </c>
    </row>
    <row r="641" spans="1:37" ht="60" hidden="1">
      <c r="A641" s="3" t="s">
        <v>1644</v>
      </c>
      <c r="B641" s="3" t="s">
        <v>519</v>
      </c>
      <c r="C641" s="3" t="s">
        <v>1645</v>
      </c>
      <c r="D641" s="3" t="s">
        <v>1646</v>
      </c>
      <c r="E641" s="6" t="s">
        <v>1662</v>
      </c>
      <c r="F641" s="7">
        <f>SUMIFS(GQList,GIList,Table_ExternalData_1[[#This Row],[Item_key]],GDList,Table_ExternalData_1[[#Headers],[1]])</f>
        <v>0</v>
      </c>
      <c r="G641" s="7">
        <f>SUMIFS(GQList,GIList,Table_ExternalData_1[[#This Row],[Item_key]],GDList,Table_ExternalData_1[[#Headers],[2]])</f>
        <v>0</v>
      </c>
      <c r="H641" s="7">
        <f>SUMIFS(GQList,GIList,Table_ExternalData_1[[#This Row],[Item_key]],GDList,Table_ExternalData_1[[#Headers],[3]])</f>
        <v>0</v>
      </c>
      <c r="I641" s="7">
        <f>SUMIFS(GQList,GIList,Table_ExternalData_1[[#This Row],[Item_key]],GDList,Table_ExternalData_1[[#Headers],[4]])</f>
        <v>0</v>
      </c>
      <c r="J641" s="7">
        <f>SUMIFS(GQList,GIList,Table_ExternalData_1[[#This Row],[Item_key]],GDList,Table_ExternalData_1[[#Headers],[5]])</f>
        <v>0</v>
      </c>
      <c r="K641" s="7">
        <f>SUMIFS(GQList,GIList,Table_ExternalData_1[[#This Row],[Item_key]],GDList,Table_ExternalData_1[[#Headers],[6]])</f>
        <v>0</v>
      </c>
      <c r="L641" s="7">
        <f>SUMIFS(GQList,GIList,Table_ExternalData_1[[#This Row],[Item_key]],GDList,Table_ExternalData_1[[#Headers],[7]])</f>
        <v>0</v>
      </c>
      <c r="M641" s="7">
        <f>SUMIFS(GQList,GIList,Table_ExternalData_1[[#This Row],[Item_key]],GDList,Table_ExternalData_1[[#Headers],[8]])</f>
        <v>0</v>
      </c>
      <c r="N641" s="7">
        <f>SUMIFS(GQList,GIList,Table_ExternalData_1[[#This Row],[Item_key]],GDList,Table_ExternalData_1[[#Headers],[9]])</f>
        <v>0</v>
      </c>
      <c r="O641" s="7">
        <f>SUMIFS(GQList,GIList,Table_ExternalData_1[[#This Row],[Item_key]],GDList,Table_ExternalData_1[[#Headers],[10]])</f>
        <v>0</v>
      </c>
      <c r="P641" s="7">
        <f>SUMIFS(GQList,GIList,Table_ExternalData_1[[#This Row],[Item_key]],GDList,Table_ExternalData_1[[#Headers],[11]])</f>
        <v>0</v>
      </c>
      <c r="Q641" s="7">
        <f>SUMIFS(GQList,GIList,Table_ExternalData_1[[#This Row],[Item_key]],GDList,Table_ExternalData_1[[#Headers],[12]])</f>
        <v>0</v>
      </c>
      <c r="R641" s="7">
        <f>SUMIFS(GQList,GIList,Table_ExternalData_1[[#This Row],[Item_key]],GDList,Table_ExternalData_1[[#Headers],[13]])</f>
        <v>0</v>
      </c>
      <c r="S641" s="7">
        <f>SUMIFS(GQList,GIList,Table_ExternalData_1[[#This Row],[Item_key]],GDList,Table_ExternalData_1[[#Headers],[14]])</f>
        <v>0</v>
      </c>
      <c r="T641" s="7">
        <f>SUMIFS(GQList,GIList,Table_ExternalData_1[[#This Row],[Item_key]],GDList,Table_ExternalData_1[[#Headers],[15]])</f>
        <v>0</v>
      </c>
      <c r="U641" s="7">
        <f>SUMIFS(GQList,GIList,Table_ExternalData_1[[#This Row],[Item_key]],GDList,Table_ExternalData_1[[#Headers],[16]])</f>
        <v>0</v>
      </c>
      <c r="V641" s="7">
        <f>SUMIFS(GQList,GIList,Table_ExternalData_1[[#This Row],[Item_key]],GDList,Table_ExternalData_1[[#Headers],[17]])</f>
        <v>0</v>
      </c>
      <c r="W641" s="7">
        <f>SUMIFS(GQList,GIList,Table_ExternalData_1[[#This Row],[Item_key]],GDList,Table_ExternalData_1[[#Headers],[18]])</f>
        <v>0</v>
      </c>
      <c r="X641" s="7">
        <f>SUMIFS(GQList,GIList,Table_ExternalData_1[[#This Row],[Item_key]],GDList,Table_ExternalData_1[[#Headers],[19]])</f>
        <v>0</v>
      </c>
      <c r="Y641" s="7">
        <f>SUMIFS(GQList,GIList,Table_ExternalData_1[[#This Row],[Item_key]],GDList,Table_ExternalData_1[[#Headers],[20]])</f>
        <v>0</v>
      </c>
      <c r="Z641" s="7">
        <f>SUMIFS(GQList,GIList,Table_ExternalData_1[[#This Row],[Item_key]],GDList,Table_ExternalData_1[[#Headers],[21]])</f>
        <v>0</v>
      </c>
      <c r="AA641" s="7">
        <f>SUMIFS(GQList,GIList,Table_ExternalData_1[[#This Row],[Item_key]],GDList,Table_ExternalData_1[[#Headers],[22]])</f>
        <v>0</v>
      </c>
      <c r="AB641" s="7">
        <f>SUMIFS(GQList,GIList,Table_ExternalData_1[[#This Row],[Item_key]],GDList,Table_ExternalData_1[[#Headers],[23]])</f>
        <v>0</v>
      </c>
      <c r="AC641" s="7">
        <f>SUMIFS(GQList,GIList,Table_ExternalData_1[[#This Row],[Item_key]],GDList,Table_ExternalData_1[[#Headers],[24]])</f>
        <v>0</v>
      </c>
      <c r="AD641" s="7">
        <f>SUMIFS(GQList,GIList,Table_ExternalData_1[[#This Row],[Item_key]],GDList,Table_ExternalData_1[[#Headers],[25]])</f>
        <v>250</v>
      </c>
      <c r="AE641" s="7">
        <f>SUMIFS(GQList,GIList,Table_ExternalData_1[[#This Row],[Item_key]],GDList,Table_ExternalData_1[[#Headers],[26]])</f>
        <v>0</v>
      </c>
      <c r="AF641" s="7">
        <f>SUMIFS(GQList,GIList,Table_ExternalData_1[[#This Row],[Item_key]],GDList,Table_ExternalData_1[[#Headers],[27]])</f>
        <v>0</v>
      </c>
      <c r="AG641" s="7">
        <f>SUMIFS(GQList,GIList,Table_ExternalData_1[[#This Row],[Item_key]],GDList,Table_ExternalData_1[[#Headers],[28]])</f>
        <v>50</v>
      </c>
      <c r="AH641" s="7">
        <f>SUMIFS(GQList,GIList,Table_ExternalData_1[[#This Row],[Item_key]],GDList,Table_ExternalData_1[[#Headers],[29]])</f>
        <v>0</v>
      </c>
      <c r="AI641" s="7">
        <f>SUMIFS(GQList,GIList,Table_ExternalData_1[[#This Row],[Item_key]],GDList,Table_ExternalData_1[[#Headers],[30]])</f>
        <v>50</v>
      </c>
      <c r="AJ641" s="7">
        <f>SUMIFS(GQList,GIList,Table_ExternalData_1[[#This Row],[Item_key]],GDList,Table_ExternalData_1[[#Headers],[31]])</f>
        <v>128</v>
      </c>
      <c r="AK641" s="7">
        <f>SUM(Table_ExternalData_1[[#This Row],[1]:[31]])</f>
        <v>478</v>
      </c>
    </row>
    <row r="642" spans="1:37" ht="60" hidden="1">
      <c r="A642" s="3" t="s">
        <v>1644</v>
      </c>
      <c r="B642" s="3" t="s">
        <v>520</v>
      </c>
      <c r="C642" s="3" t="s">
        <v>1647</v>
      </c>
      <c r="D642" s="3" t="s">
        <v>1646</v>
      </c>
      <c r="E642" s="6" t="s">
        <v>1662</v>
      </c>
      <c r="F642" s="7">
        <f>SUMIFS(GQList,GIList,Table_ExternalData_1[[#This Row],[Item_key]],GDList,Table_ExternalData_1[[#Headers],[1]])</f>
        <v>0</v>
      </c>
      <c r="G642" s="7">
        <f>SUMIFS(GQList,GIList,Table_ExternalData_1[[#This Row],[Item_key]],GDList,Table_ExternalData_1[[#Headers],[2]])</f>
        <v>0</v>
      </c>
      <c r="H642" s="7">
        <f>SUMIFS(GQList,GIList,Table_ExternalData_1[[#This Row],[Item_key]],GDList,Table_ExternalData_1[[#Headers],[3]])</f>
        <v>0</v>
      </c>
      <c r="I642" s="7">
        <f>SUMIFS(GQList,GIList,Table_ExternalData_1[[#This Row],[Item_key]],GDList,Table_ExternalData_1[[#Headers],[4]])</f>
        <v>0</v>
      </c>
      <c r="J642" s="7">
        <f>SUMIFS(GQList,GIList,Table_ExternalData_1[[#This Row],[Item_key]],GDList,Table_ExternalData_1[[#Headers],[5]])</f>
        <v>0</v>
      </c>
      <c r="K642" s="7">
        <f>SUMIFS(GQList,GIList,Table_ExternalData_1[[#This Row],[Item_key]],GDList,Table_ExternalData_1[[#Headers],[6]])</f>
        <v>0</v>
      </c>
      <c r="L642" s="7">
        <f>SUMIFS(GQList,GIList,Table_ExternalData_1[[#This Row],[Item_key]],GDList,Table_ExternalData_1[[#Headers],[7]])</f>
        <v>0</v>
      </c>
      <c r="M642" s="7">
        <f>SUMIFS(GQList,GIList,Table_ExternalData_1[[#This Row],[Item_key]],GDList,Table_ExternalData_1[[#Headers],[8]])</f>
        <v>0</v>
      </c>
      <c r="N642" s="7">
        <f>SUMIFS(GQList,GIList,Table_ExternalData_1[[#This Row],[Item_key]],GDList,Table_ExternalData_1[[#Headers],[9]])</f>
        <v>0</v>
      </c>
      <c r="O642" s="7">
        <f>SUMIFS(GQList,GIList,Table_ExternalData_1[[#This Row],[Item_key]],GDList,Table_ExternalData_1[[#Headers],[10]])</f>
        <v>0</v>
      </c>
      <c r="P642" s="7">
        <f>SUMIFS(GQList,GIList,Table_ExternalData_1[[#This Row],[Item_key]],GDList,Table_ExternalData_1[[#Headers],[11]])</f>
        <v>0</v>
      </c>
      <c r="Q642" s="7">
        <f>SUMIFS(GQList,GIList,Table_ExternalData_1[[#This Row],[Item_key]],GDList,Table_ExternalData_1[[#Headers],[12]])</f>
        <v>0</v>
      </c>
      <c r="R642" s="7">
        <f>SUMIFS(GQList,GIList,Table_ExternalData_1[[#This Row],[Item_key]],GDList,Table_ExternalData_1[[#Headers],[13]])</f>
        <v>0</v>
      </c>
      <c r="S642" s="7">
        <f>SUMIFS(GQList,GIList,Table_ExternalData_1[[#This Row],[Item_key]],GDList,Table_ExternalData_1[[#Headers],[14]])</f>
        <v>0</v>
      </c>
      <c r="T642" s="7">
        <f>SUMIFS(GQList,GIList,Table_ExternalData_1[[#This Row],[Item_key]],GDList,Table_ExternalData_1[[#Headers],[15]])</f>
        <v>0</v>
      </c>
      <c r="U642" s="7">
        <f>SUMIFS(GQList,GIList,Table_ExternalData_1[[#This Row],[Item_key]],GDList,Table_ExternalData_1[[#Headers],[16]])</f>
        <v>0</v>
      </c>
      <c r="V642" s="7">
        <f>SUMIFS(GQList,GIList,Table_ExternalData_1[[#This Row],[Item_key]],GDList,Table_ExternalData_1[[#Headers],[17]])</f>
        <v>0</v>
      </c>
      <c r="W642" s="7">
        <f>SUMIFS(GQList,GIList,Table_ExternalData_1[[#This Row],[Item_key]],GDList,Table_ExternalData_1[[#Headers],[18]])</f>
        <v>0</v>
      </c>
      <c r="X642" s="7">
        <f>SUMIFS(GQList,GIList,Table_ExternalData_1[[#This Row],[Item_key]],GDList,Table_ExternalData_1[[#Headers],[19]])</f>
        <v>0</v>
      </c>
      <c r="Y642" s="7">
        <f>SUMIFS(GQList,GIList,Table_ExternalData_1[[#This Row],[Item_key]],GDList,Table_ExternalData_1[[#Headers],[20]])</f>
        <v>0</v>
      </c>
      <c r="Z642" s="7">
        <f>SUMIFS(GQList,GIList,Table_ExternalData_1[[#This Row],[Item_key]],GDList,Table_ExternalData_1[[#Headers],[21]])</f>
        <v>0</v>
      </c>
      <c r="AA642" s="7">
        <f>SUMIFS(GQList,GIList,Table_ExternalData_1[[#This Row],[Item_key]],GDList,Table_ExternalData_1[[#Headers],[22]])</f>
        <v>0</v>
      </c>
      <c r="AB642" s="7">
        <f>SUMIFS(GQList,GIList,Table_ExternalData_1[[#This Row],[Item_key]],GDList,Table_ExternalData_1[[#Headers],[23]])</f>
        <v>0</v>
      </c>
      <c r="AC642" s="7">
        <f>SUMIFS(GQList,GIList,Table_ExternalData_1[[#This Row],[Item_key]],GDList,Table_ExternalData_1[[#Headers],[24]])</f>
        <v>0</v>
      </c>
      <c r="AD642" s="7">
        <f>SUMIFS(GQList,GIList,Table_ExternalData_1[[#This Row],[Item_key]],GDList,Table_ExternalData_1[[#Headers],[25]])</f>
        <v>50</v>
      </c>
      <c r="AE642" s="7">
        <f>SUMIFS(GQList,GIList,Table_ExternalData_1[[#This Row],[Item_key]],GDList,Table_ExternalData_1[[#Headers],[26]])</f>
        <v>0</v>
      </c>
      <c r="AF642" s="7">
        <f>SUMIFS(GQList,GIList,Table_ExternalData_1[[#This Row],[Item_key]],GDList,Table_ExternalData_1[[#Headers],[27]])</f>
        <v>50</v>
      </c>
      <c r="AG642" s="7">
        <f>SUMIFS(GQList,GIList,Table_ExternalData_1[[#This Row],[Item_key]],GDList,Table_ExternalData_1[[#Headers],[28]])</f>
        <v>0</v>
      </c>
      <c r="AH642" s="7">
        <f>SUMIFS(GQList,GIList,Table_ExternalData_1[[#This Row],[Item_key]],GDList,Table_ExternalData_1[[#Headers],[29]])</f>
        <v>0</v>
      </c>
      <c r="AI642" s="7">
        <f>SUMIFS(GQList,GIList,Table_ExternalData_1[[#This Row],[Item_key]],GDList,Table_ExternalData_1[[#Headers],[30]])</f>
        <v>50</v>
      </c>
      <c r="AJ642" s="7">
        <f>SUMIFS(GQList,GIList,Table_ExternalData_1[[#This Row],[Item_key]],GDList,Table_ExternalData_1[[#Headers],[31]])</f>
        <v>175</v>
      </c>
      <c r="AK642" s="7">
        <f>SUM(Table_ExternalData_1[[#This Row],[1]:[31]])</f>
        <v>325</v>
      </c>
    </row>
    <row r="643" spans="1:37" ht="48" hidden="1">
      <c r="A643" s="3" t="s">
        <v>1705</v>
      </c>
      <c r="B643" s="3" t="s">
        <v>198</v>
      </c>
      <c r="C643" s="3" t="s">
        <v>1648</v>
      </c>
      <c r="D643" s="3" t="s">
        <v>1649</v>
      </c>
      <c r="E643" s="6" t="s">
        <v>1662</v>
      </c>
      <c r="F643" s="7">
        <f>SUMIFS(GQList,GIList,Table_ExternalData_1[[#This Row],[Item_key]],GDList,Table_ExternalData_1[[#Headers],[1]])</f>
        <v>0</v>
      </c>
      <c r="G643" s="7">
        <f>SUMIFS(GQList,GIList,Table_ExternalData_1[[#This Row],[Item_key]],GDList,Table_ExternalData_1[[#Headers],[2]])</f>
        <v>0</v>
      </c>
      <c r="H643" s="7">
        <f>SUMIFS(GQList,GIList,Table_ExternalData_1[[#This Row],[Item_key]],GDList,Table_ExternalData_1[[#Headers],[3]])</f>
        <v>0</v>
      </c>
      <c r="I643" s="7">
        <f>SUMIFS(GQList,GIList,Table_ExternalData_1[[#This Row],[Item_key]],GDList,Table_ExternalData_1[[#Headers],[4]])</f>
        <v>0</v>
      </c>
      <c r="J643" s="7">
        <f>SUMIFS(GQList,GIList,Table_ExternalData_1[[#This Row],[Item_key]],GDList,Table_ExternalData_1[[#Headers],[5]])</f>
        <v>0</v>
      </c>
      <c r="K643" s="7">
        <f>SUMIFS(GQList,GIList,Table_ExternalData_1[[#This Row],[Item_key]],GDList,Table_ExternalData_1[[#Headers],[6]])</f>
        <v>153</v>
      </c>
      <c r="L643" s="7">
        <f>SUMIFS(GQList,GIList,Table_ExternalData_1[[#This Row],[Item_key]],GDList,Table_ExternalData_1[[#Headers],[7]])</f>
        <v>0</v>
      </c>
      <c r="M643" s="7">
        <f>SUMIFS(GQList,GIList,Table_ExternalData_1[[#This Row],[Item_key]],GDList,Table_ExternalData_1[[#Headers],[8]])</f>
        <v>0</v>
      </c>
      <c r="N643" s="7">
        <f>SUMIFS(GQList,GIList,Table_ExternalData_1[[#This Row],[Item_key]],GDList,Table_ExternalData_1[[#Headers],[9]])</f>
        <v>0</v>
      </c>
      <c r="O643" s="7">
        <f>SUMIFS(GQList,GIList,Table_ExternalData_1[[#This Row],[Item_key]],GDList,Table_ExternalData_1[[#Headers],[10]])</f>
        <v>148</v>
      </c>
      <c r="P643" s="7">
        <f>SUMIFS(GQList,GIList,Table_ExternalData_1[[#This Row],[Item_key]],GDList,Table_ExternalData_1[[#Headers],[11]])</f>
        <v>0</v>
      </c>
      <c r="Q643" s="7">
        <f>SUMIFS(GQList,GIList,Table_ExternalData_1[[#This Row],[Item_key]],GDList,Table_ExternalData_1[[#Headers],[12]])</f>
        <v>0</v>
      </c>
      <c r="R643" s="7">
        <f>SUMIFS(GQList,GIList,Table_ExternalData_1[[#This Row],[Item_key]],GDList,Table_ExternalData_1[[#Headers],[13]])</f>
        <v>0</v>
      </c>
      <c r="S643" s="7">
        <f>SUMIFS(GQList,GIList,Table_ExternalData_1[[#This Row],[Item_key]],GDList,Table_ExternalData_1[[#Headers],[14]])</f>
        <v>520</v>
      </c>
      <c r="T643" s="7">
        <f>SUMIFS(GQList,GIList,Table_ExternalData_1[[#This Row],[Item_key]],GDList,Table_ExternalData_1[[#Headers],[15]])</f>
        <v>0</v>
      </c>
      <c r="U643" s="7">
        <f>SUMIFS(GQList,GIList,Table_ExternalData_1[[#This Row],[Item_key]],GDList,Table_ExternalData_1[[#Headers],[16]])</f>
        <v>200</v>
      </c>
      <c r="V643" s="7">
        <f>SUMIFS(GQList,GIList,Table_ExternalData_1[[#This Row],[Item_key]],GDList,Table_ExternalData_1[[#Headers],[17]])</f>
        <v>379</v>
      </c>
      <c r="W643" s="7">
        <f>SUMIFS(GQList,GIList,Table_ExternalData_1[[#This Row],[Item_key]],GDList,Table_ExternalData_1[[#Headers],[18]])</f>
        <v>0</v>
      </c>
      <c r="X643" s="7">
        <f>SUMIFS(GQList,GIList,Table_ExternalData_1[[#This Row],[Item_key]],GDList,Table_ExternalData_1[[#Headers],[19]])</f>
        <v>45</v>
      </c>
      <c r="Y643" s="7">
        <f>SUMIFS(GQList,GIList,Table_ExternalData_1[[#This Row],[Item_key]],GDList,Table_ExternalData_1[[#Headers],[20]])</f>
        <v>0</v>
      </c>
      <c r="Z643" s="7">
        <f>SUMIFS(GQList,GIList,Table_ExternalData_1[[#This Row],[Item_key]],GDList,Table_ExternalData_1[[#Headers],[21]])</f>
        <v>0</v>
      </c>
      <c r="AA643" s="7">
        <f>SUMIFS(GQList,GIList,Table_ExternalData_1[[#This Row],[Item_key]],GDList,Table_ExternalData_1[[#Headers],[22]])</f>
        <v>0</v>
      </c>
      <c r="AB643" s="7">
        <f>SUMIFS(GQList,GIList,Table_ExternalData_1[[#This Row],[Item_key]],GDList,Table_ExternalData_1[[#Headers],[23]])</f>
        <v>0</v>
      </c>
      <c r="AC643" s="7">
        <f>SUMIFS(GQList,GIList,Table_ExternalData_1[[#This Row],[Item_key]],GDList,Table_ExternalData_1[[#Headers],[24]])</f>
        <v>0</v>
      </c>
      <c r="AD643" s="7">
        <f>SUMIFS(GQList,GIList,Table_ExternalData_1[[#This Row],[Item_key]],GDList,Table_ExternalData_1[[#Headers],[25]])</f>
        <v>925</v>
      </c>
      <c r="AE643" s="7">
        <f>SUMIFS(GQList,GIList,Table_ExternalData_1[[#This Row],[Item_key]],GDList,Table_ExternalData_1[[#Headers],[26]])</f>
        <v>299</v>
      </c>
      <c r="AF643" s="7">
        <f>SUMIFS(GQList,GIList,Table_ExternalData_1[[#This Row],[Item_key]],GDList,Table_ExternalData_1[[#Headers],[27]])</f>
        <v>145</v>
      </c>
      <c r="AG643" s="7">
        <f>SUMIFS(GQList,GIList,Table_ExternalData_1[[#This Row],[Item_key]],GDList,Table_ExternalData_1[[#Headers],[28]])</f>
        <v>209</v>
      </c>
      <c r="AH643" s="7">
        <f>SUMIFS(GQList,GIList,Table_ExternalData_1[[#This Row],[Item_key]],GDList,Table_ExternalData_1[[#Headers],[29]])</f>
        <v>0</v>
      </c>
      <c r="AI643" s="7">
        <f>SUMIFS(GQList,GIList,Table_ExternalData_1[[#This Row],[Item_key]],GDList,Table_ExternalData_1[[#Headers],[30]])</f>
        <v>331</v>
      </c>
      <c r="AJ643" s="7">
        <f>SUMIFS(GQList,GIList,Table_ExternalData_1[[#This Row],[Item_key]],GDList,Table_ExternalData_1[[#Headers],[31]])</f>
        <v>696</v>
      </c>
      <c r="AK643" s="7">
        <f>SUM(Table_ExternalData_1[[#This Row],[1]:[31]])</f>
        <v>4050</v>
      </c>
    </row>
    <row r="644" spans="1:37" ht="48" hidden="1">
      <c r="A644" s="3" t="s">
        <v>1705</v>
      </c>
      <c r="B644" s="3" t="s">
        <v>198</v>
      </c>
      <c r="C644" s="3" t="s">
        <v>1648</v>
      </c>
      <c r="D644" s="3" t="s">
        <v>1649</v>
      </c>
      <c r="E644" s="6" t="s">
        <v>1663</v>
      </c>
      <c r="F644" s="7">
        <f>SUMIFS(GQList,GIList,Table_ExternalData_1[[#This Row],[Item_key]],GDList,Table_ExternalData_1[[#Headers],[1]])</f>
        <v>0</v>
      </c>
      <c r="G644" s="7">
        <f>SUMIFS(GQList,GIList,Table_ExternalData_1[[#This Row],[Item_key]],GDList,Table_ExternalData_1[[#Headers],[2]])</f>
        <v>0</v>
      </c>
      <c r="H644" s="7">
        <f>SUMIFS(GQList,GIList,Table_ExternalData_1[[#This Row],[Item_key]],GDList,Table_ExternalData_1[[#Headers],[3]])</f>
        <v>0</v>
      </c>
      <c r="I644" s="7">
        <f>SUMIFS(GQList,GIList,Table_ExternalData_1[[#This Row],[Item_key]],GDList,Table_ExternalData_1[[#Headers],[4]])</f>
        <v>0</v>
      </c>
      <c r="J644" s="7">
        <f>SUMIFS(GQList,GIList,Table_ExternalData_1[[#This Row],[Item_key]],GDList,Table_ExternalData_1[[#Headers],[5]])</f>
        <v>0</v>
      </c>
      <c r="K644" s="7">
        <f>SUMIFS(GQList,GIList,Table_ExternalData_1[[#This Row],[Item_key]],GDList,Table_ExternalData_1[[#Headers],[6]])</f>
        <v>153</v>
      </c>
      <c r="L644" s="7">
        <f>SUMIFS(GQList,GIList,Table_ExternalData_1[[#This Row],[Item_key]],GDList,Table_ExternalData_1[[#Headers],[7]])</f>
        <v>0</v>
      </c>
      <c r="M644" s="7">
        <f>SUMIFS(GQList,GIList,Table_ExternalData_1[[#This Row],[Item_key]],GDList,Table_ExternalData_1[[#Headers],[8]])</f>
        <v>0</v>
      </c>
      <c r="N644" s="7">
        <f>SUMIFS(GQList,GIList,Table_ExternalData_1[[#This Row],[Item_key]],GDList,Table_ExternalData_1[[#Headers],[9]])</f>
        <v>0</v>
      </c>
      <c r="O644" s="7">
        <f>SUMIFS(GQList,GIList,Table_ExternalData_1[[#This Row],[Item_key]],GDList,Table_ExternalData_1[[#Headers],[10]])</f>
        <v>148</v>
      </c>
      <c r="P644" s="7">
        <f>SUMIFS(GQList,GIList,Table_ExternalData_1[[#This Row],[Item_key]],GDList,Table_ExternalData_1[[#Headers],[11]])</f>
        <v>0</v>
      </c>
      <c r="Q644" s="7">
        <f>SUMIFS(GQList,GIList,Table_ExternalData_1[[#This Row],[Item_key]],GDList,Table_ExternalData_1[[#Headers],[12]])</f>
        <v>0</v>
      </c>
      <c r="R644" s="7">
        <f>SUMIFS(GQList,GIList,Table_ExternalData_1[[#This Row],[Item_key]],GDList,Table_ExternalData_1[[#Headers],[13]])</f>
        <v>0</v>
      </c>
      <c r="S644" s="7">
        <f>SUMIFS(GQList,GIList,Table_ExternalData_1[[#This Row],[Item_key]],GDList,Table_ExternalData_1[[#Headers],[14]])</f>
        <v>520</v>
      </c>
      <c r="T644" s="7">
        <f>SUMIFS(GQList,GIList,Table_ExternalData_1[[#This Row],[Item_key]],GDList,Table_ExternalData_1[[#Headers],[15]])</f>
        <v>0</v>
      </c>
      <c r="U644" s="7">
        <f>SUMIFS(GQList,GIList,Table_ExternalData_1[[#This Row],[Item_key]],GDList,Table_ExternalData_1[[#Headers],[16]])</f>
        <v>200</v>
      </c>
      <c r="V644" s="7">
        <f>SUMIFS(GQList,GIList,Table_ExternalData_1[[#This Row],[Item_key]],GDList,Table_ExternalData_1[[#Headers],[17]])</f>
        <v>379</v>
      </c>
      <c r="W644" s="7">
        <f>SUMIFS(GQList,GIList,Table_ExternalData_1[[#This Row],[Item_key]],GDList,Table_ExternalData_1[[#Headers],[18]])</f>
        <v>0</v>
      </c>
      <c r="X644" s="7">
        <f>SUMIFS(GQList,GIList,Table_ExternalData_1[[#This Row],[Item_key]],GDList,Table_ExternalData_1[[#Headers],[19]])</f>
        <v>45</v>
      </c>
      <c r="Y644" s="7">
        <f>SUMIFS(GQList,GIList,Table_ExternalData_1[[#This Row],[Item_key]],GDList,Table_ExternalData_1[[#Headers],[20]])</f>
        <v>0</v>
      </c>
      <c r="Z644" s="7">
        <f>SUMIFS(GQList,GIList,Table_ExternalData_1[[#This Row],[Item_key]],GDList,Table_ExternalData_1[[#Headers],[21]])</f>
        <v>0</v>
      </c>
      <c r="AA644" s="7">
        <f>SUMIFS(GQList,GIList,Table_ExternalData_1[[#This Row],[Item_key]],GDList,Table_ExternalData_1[[#Headers],[22]])</f>
        <v>0</v>
      </c>
      <c r="AB644" s="7">
        <f>SUMIFS(GQList,GIList,Table_ExternalData_1[[#This Row],[Item_key]],GDList,Table_ExternalData_1[[#Headers],[23]])</f>
        <v>0</v>
      </c>
      <c r="AC644" s="7">
        <f>SUMIFS(GQList,GIList,Table_ExternalData_1[[#This Row],[Item_key]],GDList,Table_ExternalData_1[[#Headers],[24]])</f>
        <v>0</v>
      </c>
      <c r="AD644" s="7">
        <f>SUMIFS(GQList,GIList,Table_ExternalData_1[[#This Row],[Item_key]],GDList,Table_ExternalData_1[[#Headers],[25]])</f>
        <v>925</v>
      </c>
      <c r="AE644" s="7">
        <f>SUMIFS(GQList,GIList,Table_ExternalData_1[[#This Row],[Item_key]],GDList,Table_ExternalData_1[[#Headers],[26]])</f>
        <v>299</v>
      </c>
      <c r="AF644" s="7">
        <f>SUMIFS(GQList,GIList,Table_ExternalData_1[[#This Row],[Item_key]],GDList,Table_ExternalData_1[[#Headers],[27]])</f>
        <v>145</v>
      </c>
      <c r="AG644" s="7">
        <f>SUMIFS(GQList,GIList,Table_ExternalData_1[[#This Row],[Item_key]],GDList,Table_ExternalData_1[[#Headers],[28]])</f>
        <v>209</v>
      </c>
      <c r="AH644" s="7">
        <f>SUMIFS(GQList,GIList,Table_ExternalData_1[[#This Row],[Item_key]],GDList,Table_ExternalData_1[[#Headers],[29]])</f>
        <v>0</v>
      </c>
      <c r="AI644" s="7">
        <f>SUMIFS(GQList,GIList,Table_ExternalData_1[[#This Row],[Item_key]],GDList,Table_ExternalData_1[[#Headers],[30]])</f>
        <v>331</v>
      </c>
      <c r="AJ644" s="7">
        <f>SUMIFS(GQList,GIList,Table_ExternalData_1[[#This Row],[Item_key]],GDList,Table_ExternalData_1[[#Headers],[31]])</f>
        <v>696</v>
      </c>
      <c r="AK644" s="7">
        <f>SUM(Table_ExternalData_1[[#This Row],[1]:[31]])</f>
        <v>4050</v>
      </c>
    </row>
    <row r="645" spans="1:37" ht="84" hidden="1">
      <c r="A645" s="3" t="s">
        <v>1706</v>
      </c>
      <c r="B645" s="3" t="s">
        <v>62</v>
      </c>
      <c r="C645" s="3" t="s">
        <v>1650</v>
      </c>
      <c r="D645" s="3" t="s">
        <v>1651</v>
      </c>
      <c r="E645" s="6" t="s">
        <v>1662</v>
      </c>
      <c r="F645" s="7">
        <f>SUMIFS(GQList,GIList,Table_ExternalData_1[[#This Row],[Item_key]],GDList,Table_ExternalData_1[[#Headers],[1]])</f>
        <v>0</v>
      </c>
      <c r="G645" s="7">
        <f>SUMIFS(GQList,GIList,Table_ExternalData_1[[#This Row],[Item_key]],GDList,Table_ExternalData_1[[#Headers],[2]])</f>
        <v>0</v>
      </c>
      <c r="H645" s="7">
        <f>SUMIFS(GQList,GIList,Table_ExternalData_1[[#This Row],[Item_key]],GDList,Table_ExternalData_1[[#Headers],[3]])</f>
        <v>0</v>
      </c>
      <c r="I645" s="7">
        <f>SUMIFS(GQList,GIList,Table_ExternalData_1[[#This Row],[Item_key]],GDList,Table_ExternalData_1[[#Headers],[4]])</f>
        <v>0</v>
      </c>
      <c r="J645" s="7">
        <f>SUMIFS(GQList,GIList,Table_ExternalData_1[[#This Row],[Item_key]],GDList,Table_ExternalData_1[[#Headers],[5]])</f>
        <v>0</v>
      </c>
      <c r="K645" s="7">
        <f>SUMIFS(GQList,GIList,Table_ExternalData_1[[#This Row],[Item_key]],GDList,Table_ExternalData_1[[#Headers],[6]])</f>
        <v>0</v>
      </c>
      <c r="L645" s="7">
        <f>SUMIFS(GQList,GIList,Table_ExternalData_1[[#This Row],[Item_key]],GDList,Table_ExternalData_1[[#Headers],[7]])</f>
        <v>0</v>
      </c>
      <c r="M645" s="7">
        <f>SUMIFS(GQList,GIList,Table_ExternalData_1[[#This Row],[Item_key]],GDList,Table_ExternalData_1[[#Headers],[8]])</f>
        <v>0</v>
      </c>
      <c r="N645" s="7">
        <f>SUMIFS(GQList,GIList,Table_ExternalData_1[[#This Row],[Item_key]],GDList,Table_ExternalData_1[[#Headers],[9]])</f>
        <v>0</v>
      </c>
      <c r="O645" s="7">
        <f>SUMIFS(GQList,GIList,Table_ExternalData_1[[#This Row],[Item_key]],GDList,Table_ExternalData_1[[#Headers],[10]])</f>
        <v>0</v>
      </c>
      <c r="P645" s="7">
        <f>SUMIFS(GQList,GIList,Table_ExternalData_1[[#This Row],[Item_key]],GDList,Table_ExternalData_1[[#Headers],[11]])</f>
        <v>0</v>
      </c>
      <c r="Q645" s="7">
        <f>SUMIFS(GQList,GIList,Table_ExternalData_1[[#This Row],[Item_key]],GDList,Table_ExternalData_1[[#Headers],[12]])</f>
        <v>0</v>
      </c>
      <c r="R645" s="7">
        <f>SUMIFS(GQList,GIList,Table_ExternalData_1[[#This Row],[Item_key]],GDList,Table_ExternalData_1[[#Headers],[13]])</f>
        <v>0</v>
      </c>
      <c r="S645" s="7">
        <f>SUMIFS(GQList,GIList,Table_ExternalData_1[[#This Row],[Item_key]],GDList,Table_ExternalData_1[[#Headers],[14]])</f>
        <v>1066</v>
      </c>
      <c r="T645" s="7">
        <f>SUMIFS(GQList,GIList,Table_ExternalData_1[[#This Row],[Item_key]],GDList,Table_ExternalData_1[[#Headers],[15]])</f>
        <v>0</v>
      </c>
      <c r="U645" s="7">
        <f>SUMIFS(GQList,GIList,Table_ExternalData_1[[#This Row],[Item_key]],GDList,Table_ExternalData_1[[#Headers],[16]])</f>
        <v>434</v>
      </c>
      <c r="V645" s="7">
        <f>SUMIFS(GQList,GIList,Table_ExternalData_1[[#This Row],[Item_key]],GDList,Table_ExternalData_1[[#Headers],[17]])</f>
        <v>23</v>
      </c>
      <c r="W645" s="7">
        <f>SUMIFS(GQList,GIList,Table_ExternalData_1[[#This Row],[Item_key]],GDList,Table_ExternalData_1[[#Headers],[18]])</f>
        <v>0</v>
      </c>
      <c r="X645" s="7">
        <f>SUMIFS(GQList,GIList,Table_ExternalData_1[[#This Row],[Item_key]],GDList,Table_ExternalData_1[[#Headers],[19]])</f>
        <v>15</v>
      </c>
      <c r="Y645" s="7">
        <f>SUMIFS(GQList,GIList,Table_ExternalData_1[[#This Row],[Item_key]],GDList,Table_ExternalData_1[[#Headers],[20]])</f>
        <v>0</v>
      </c>
      <c r="Z645" s="7">
        <f>SUMIFS(GQList,GIList,Table_ExternalData_1[[#This Row],[Item_key]],GDList,Table_ExternalData_1[[#Headers],[21]])</f>
        <v>0</v>
      </c>
      <c r="AA645" s="7">
        <f>SUMIFS(GQList,GIList,Table_ExternalData_1[[#This Row],[Item_key]],GDList,Table_ExternalData_1[[#Headers],[22]])</f>
        <v>0</v>
      </c>
      <c r="AB645" s="7">
        <f>SUMIFS(GQList,GIList,Table_ExternalData_1[[#This Row],[Item_key]],GDList,Table_ExternalData_1[[#Headers],[23]])</f>
        <v>0</v>
      </c>
      <c r="AC645" s="7">
        <f>SUMIFS(GQList,GIList,Table_ExternalData_1[[#This Row],[Item_key]],GDList,Table_ExternalData_1[[#Headers],[24]])</f>
        <v>21</v>
      </c>
      <c r="AD645" s="7">
        <f>SUMIFS(GQList,GIList,Table_ExternalData_1[[#This Row],[Item_key]],GDList,Table_ExternalData_1[[#Headers],[25]])</f>
        <v>1450</v>
      </c>
      <c r="AE645" s="7">
        <f>SUMIFS(GQList,GIList,Table_ExternalData_1[[#This Row],[Item_key]],GDList,Table_ExternalData_1[[#Headers],[26]])</f>
        <v>250</v>
      </c>
      <c r="AF645" s="7">
        <f>SUMIFS(GQList,GIList,Table_ExternalData_1[[#This Row],[Item_key]],GDList,Table_ExternalData_1[[#Headers],[27]])</f>
        <v>23</v>
      </c>
      <c r="AG645" s="7">
        <f>SUMIFS(GQList,GIList,Table_ExternalData_1[[#This Row],[Item_key]],GDList,Table_ExternalData_1[[#Headers],[28]])</f>
        <v>0</v>
      </c>
      <c r="AH645" s="7">
        <f>SUMIFS(GQList,GIList,Table_ExternalData_1[[#This Row],[Item_key]],GDList,Table_ExternalData_1[[#Headers],[29]])</f>
        <v>0</v>
      </c>
      <c r="AI645" s="7">
        <f>SUMIFS(GQList,GIList,Table_ExternalData_1[[#This Row],[Item_key]],GDList,Table_ExternalData_1[[#Headers],[30]])</f>
        <v>250</v>
      </c>
      <c r="AJ645" s="7">
        <f>SUMIFS(GQList,GIList,Table_ExternalData_1[[#This Row],[Item_key]],GDList,Table_ExternalData_1[[#Headers],[31]])</f>
        <v>2143</v>
      </c>
      <c r="AK645" s="7">
        <f>SUM(Table_ExternalData_1[[#This Row],[1]:[31]])</f>
        <v>5675</v>
      </c>
    </row>
    <row r="646" spans="1:37" ht="84" hidden="1">
      <c r="A646" s="3" t="s">
        <v>1706</v>
      </c>
      <c r="B646" s="3" t="s">
        <v>62</v>
      </c>
      <c r="C646" s="3" t="s">
        <v>1650</v>
      </c>
      <c r="D646" s="3" t="s">
        <v>1651</v>
      </c>
      <c r="E646" s="6" t="s">
        <v>1663</v>
      </c>
      <c r="F646" s="7">
        <f>SUMIFS(GQList,GIList,Table_ExternalData_1[[#This Row],[Item_key]],GDList,Table_ExternalData_1[[#Headers],[1]])</f>
        <v>0</v>
      </c>
      <c r="G646" s="7">
        <f>SUMIFS(GQList,GIList,Table_ExternalData_1[[#This Row],[Item_key]],GDList,Table_ExternalData_1[[#Headers],[2]])</f>
        <v>0</v>
      </c>
      <c r="H646" s="7">
        <f>SUMIFS(GQList,GIList,Table_ExternalData_1[[#This Row],[Item_key]],GDList,Table_ExternalData_1[[#Headers],[3]])</f>
        <v>0</v>
      </c>
      <c r="I646" s="7">
        <f>SUMIFS(GQList,GIList,Table_ExternalData_1[[#This Row],[Item_key]],GDList,Table_ExternalData_1[[#Headers],[4]])</f>
        <v>0</v>
      </c>
      <c r="J646" s="7">
        <f>SUMIFS(GQList,GIList,Table_ExternalData_1[[#This Row],[Item_key]],GDList,Table_ExternalData_1[[#Headers],[5]])</f>
        <v>0</v>
      </c>
      <c r="K646" s="7">
        <f>SUMIFS(GQList,GIList,Table_ExternalData_1[[#This Row],[Item_key]],GDList,Table_ExternalData_1[[#Headers],[6]])</f>
        <v>0</v>
      </c>
      <c r="L646" s="7">
        <f>SUMIFS(GQList,GIList,Table_ExternalData_1[[#This Row],[Item_key]],GDList,Table_ExternalData_1[[#Headers],[7]])</f>
        <v>0</v>
      </c>
      <c r="M646" s="7">
        <f>SUMIFS(GQList,GIList,Table_ExternalData_1[[#This Row],[Item_key]],GDList,Table_ExternalData_1[[#Headers],[8]])</f>
        <v>0</v>
      </c>
      <c r="N646" s="7">
        <f>SUMIFS(GQList,GIList,Table_ExternalData_1[[#This Row],[Item_key]],GDList,Table_ExternalData_1[[#Headers],[9]])</f>
        <v>0</v>
      </c>
      <c r="O646" s="7">
        <f>SUMIFS(GQList,GIList,Table_ExternalData_1[[#This Row],[Item_key]],GDList,Table_ExternalData_1[[#Headers],[10]])</f>
        <v>0</v>
      </c>
      <c r="P646" s="7">
        <f>SUMIFS(GQList,GIList,Table_ExternalData_1[[#This Row],[Item_key]],GDList,Table_ExternalData_1[[#Headers],[11]])</f>
        <v>0</v>
      </c>
      <c r="Q646" s="7">
        <f>SUMIFS(GQList,GIList,Table_ExternalData_1[[#This Row],[Item_key]],GDList,Table_ExternalData_1[[#Headers],[12]])</f>
        <v>0</v>
      </c>
      <c r="R646" s="7">
        <f>SUMIFS(GQList,GIList,Table_ExternalData_1[[#This Row],[Item_key]],GDList,Table_ExternalData_1[[#Headers],[13]])</f>
        <v>0</v>
      </c>
      <c r="S646" s="7">
        <f>SUMIFS(GQList,GIList,Table_ExternalData_1[[#This Row],[Item_key]],GDList,Table_ExternalData_1[[#Headers],[14]])</f>
        <v>1066</v>
      </c>
      <c r="T646" s="7">
        <f>SUMIFS(GQList,GIList,Table_ExternalData_1[[#This Row],[Item_key]],GDList,Table_ExternalData_1[[#Headers],[15]])</f>
        <v>0</v>
      </c>
      <c r="U646" s="7">
        <f>SUMIFS(GQList,GIList,Table_ExternalData_1[[#This Row],[Item_key]],GDList,Table_ExternalData_1[[#Headers],[16]])</f>
        <v>434</v>
      </c>
      <c r="V646" s="7">
        <f>SUMIFS(GQList,GIList,Table_ExternalData_1[[#This Row],[Item_key]],GDList,Table_ExternalData_1[[#Headers],[17]])</f>
        <v>23</v>
      </c>
      <c r="W646" s="7">
        <f>SUMIFS(GQList,GIList,Table_ExternalData_1[[#This Row],[Item_key]],GDList,Table_ExternalData_1[[#Headers],[18]])</f>
        <v>0</v>
      </c>
      <c r="X646" s="7">
        <f>SUMIFS(GQList,GIList,Table_ExternalData_1[[#This Row],[Item_key]],GDList,Table_ExternalData_1[[#Headers],[19]])</f>
        <v>15</v>
      </c>
      <c r="Y646" s="7">
        <f>SUMIFS(GQList,GIList,Table_ExternalData_1[[#This Row],[Item_key]],GDList,Table_ExternalData_1[[#Headers],[20]])</f>
        <v>0</v>
      </c>
      <c r="Z646" s="7">
        <f>SUMIFS(GQList,GIList,Table_ExternalData_1[[#This Row],[Item_key]],GDList,Table_ExternalData_1[[#Headers],[21]])</f>
        <v>0</v>
      </c>
      <c r="AA646" s="7">
        <f>SUMIFS(GQList,GIList,Table_ExternalData_1[[#This Row],[Item_key]],GDList,Table_ExternalData_1[[#Headers],[22]])</f>
        <v>0</v>
      </c>
      <c r="AB646" s="7">
        <f>SUMIFS(GQList,GIList,Table_ExternalData_1[[#This Row],[Item_key]],GDList,Table_ExternalData_1[[#Headers],[23]])</f>
        <v>0</v>
      </c>
      <c r="AC646" s="7">
        <f>SUMIFS(GQList,GIList,Table_ExternalData_1[[#This Row],[Item_key]],GDList,Table_ExternalData_1[[#Headers],[24]])</f>
        <v>21</v>
      </c>
      <c r="AD646" s="7">
        <f>SUMIFS(GQList,GIList,Table_ExternalData_1[[#This Row],[Item_key]],GDList,Table_ExternalData_1[[#Headers],[25]])</f>
        <v>1450</v>
      </c>
      <c r="AE646" s="7">
        <f>SUMIFS(GQList,GIList,Table_ExternalData_1[[#This Row],[Item_key]],GDList,Table_ExternalData_1[[#Headers],[26]])</f>
        <v>250</v>
      </c>
      <c r="AF646" s="7">
        <f>SUMIFS(GQList,GIList,Table_ExternalData_1[[#This Row],[Item_key]],GDList,Table_ExternalData_1[[#Headers],[27]])</f>
        <v>23</v>
      </c>
      <c r="AG646" s="7">
        <f>SUMIFS(GQList,GIList,Table_ExternalData_1[[#This Row],[Item_key]],GDList,Table_ExternalData_1[[#Headers],[28]])</f>
        <v>0</v>
      </c>
      <c r="AH646" s="7">
        <f>SUMIFS(GQList,GIList,Table_ExternalData_1[[#This Row],[Item_key]],GDList,Table_ExternalData_1[[#Headers],[29]])</f>
        <v>0</v>
      </c>
      <c r="AI646" s="7">
        <f>SUMIFS(GQList,GIList,Table_ExternalData_1[[#This Row],[Item_key]],GDList,Table_ExternalData_1[[#Headers],[30]])</f>
        <v>250</v>
      </c>
      <c r="AJ646" s="7">
        <f>SUMIFS(GQList,GIList,Table_ExternalData_1[[#This Row],[Item_key]],GDList,Table_ExternalData_1[[#Headers],[31]])</f>
        <v>2143</v>
      </c>
      <c r="AK646" s="7">
        <f>SUM(Table_ExternalData_1[[#This Row],[1]:[31]])</f>
        <v>5675</v>
      </c>
    </row>
    <row r="647" spans="1:37" hidden="1">
      <c r="A647" s="3" t="s">
        <v>1652</v>
      </c>
      <c r="B647" s="3" t="s">
        <v>492</v>
      </c>
      <c r="C647" s="3" t="s">
        <v>1653</v>
      </c>
      <c r="D647" s="3" t="s">
        <v>1654</v>
      </c>
      <c r="E647" s="6" t="s">
        <v>1662</v>
      </c>
      <c r="F647" s="7">
        <f>SUMIFS(GQList,GIList,Table_ExternalData_1[[#This Row],[Item_key]],GDList,Table_ExternalData_1[[#Headers],[1]])</f>
        <v>0</v>
      </c>
      <c r="G647" s="7">
        <f>SUMIFS(GQList,GIList,Table_ExternalData_1[[#This Row],[Item_key]],GDList,Table_ExternalData_1[[#Headers],[2]])</f>
        <v>0</v>
      </c>
      <c r="H647" s="7">
        <f>SUMIFS(GQList,GIList,Table_ExternalData_1[[#This Row],[Item_key]],GDList,Table_ExternalData_1[[#Headers],[3]])</f>
        <v>0</v>
      </c>
      <c r="I647" s="7">
        <f>SUMIFS(GQList,GIList,Table_ExternalData_1[[#This Row],[Item_key]],GDList,Table_ExternalData_1[[#Headers],[4]])</f>
        <v>0</v>
      </c>
      <c r="J647" s="7">
        <f>SUMIFS(GQList,GIList,Table_ExternalData_1[[#This Row],[Item_key]],GDList,Table_ExternalData_1[[#Headers],[5]])</f>
        <v>0</v>
      </c>
      <c r="K647" s="7">
        <f>SUMIFS(GQList,GIList,Table_ExternalData_1[[#This Row],[Item_key]],GDList,Table_ExternalData_1[[#Headers],[6]])</f>
        <v>0</v>
      </c>
      <c r="L647" s="7">
        <f>SUMIFS(GQList,GIList,Table_ExternalData_1[[#This Row],[Item_key]],GDList,Table_ExternalData_1[[#Headers],[7]])</f>
        <v>0</v>
      </c>
      <c r="M647" s="7">
        <f>SUMIFS(GQList,GIList,Table_ExternalData_1[[#This Row],[Item_key]],GDList,Table_ExternalData_1[[#Headers],[8]])</f>
        <v>0</v>
      </c>
      <c r="N647" s="7">
        <f>SUMIFS(GQList,GIList,Table_ExternalData_1[[#This Row],[Item_key]],GDList,Table_ExternalData_1[[#Headers],[9]])</f>
        <v>0</v>
      </c>
      <c r="O647" s="7">
        <f>SUMIFS(GQList,GIList,Table_ExternalData_1[[#This Row],[Item_key]],GDList,Table_ExternalData_1[[#Headers],[10]])</f>
        <v>0</v>
      </c>
      <c r="P647" s="7">
        <f>SUMIFS(GQList,GIList,Table_ExternalData_1[[#This Row],[Item_key]],GDList,Table_ExternalData_1[[#Headers],[11]])</f>
        <v>0</v>
      </c>
      <c r="Q647" s="7">
        <f>SUMIFS(GQList,GIList,Table_ExternalData_1[[#This Row],[Item_key]],GDList,Table_ExternalData_1[[#Headers],[12]])</f>
        <v>0</v>
      </c>
      <c r="R647" s="7">
        <f>SUMIFS(GQList,GIList,Table_ExternalData_1[[#This Row],[Item_key]],GDList,Table_ExternalData_1[[#Headers],[13]])</f>
        <v>0</v>
      </c>
      <c r="S647" s="7">
        <f>SUMIFS(GQList,GIList,Table_ExternalData_1[[#This Row],[Item_key]],GDList,Table_ExternalData_1[[#Headers],[14]])</f>
        <v>0</v>
      </c>
      <c r="T647" s="7">
        <f>SUMIFS(GQList,GIList,Table_ExternalData_1[[#This Row],[Item_key]],GDList,Table_ExternalData_1[[#Headers],[15]])</f>
        <v>0</v>
      </c>
      <c r="U647" s="7">
        <f>SUMIFS(GQList,GIList,Table_ExternalData_1[[#This Row],[Item_key]],GDList,Table_ExternalData_1[[#Headers],[16]])</f>
        <v>0</v>
      </c>
      <c r="V647" s="7">
        <f>SUMIFS(GQList,GIList,Table_ExternalData_1[[#This Row],[Item_key]],GDList,Table_ExternalData_1[[#Headers],[17]])</f>
        <v>0</v>
      </c>
      <c r="W647" s="7">
        <f>SUMIFS(GQList,GIList,Table_ExternalData_1[[#This Row],[Item_key]],GDList,Table_ExternalData_1[[#Headers],[18]])</f>
        <v>0</v>
      </c>
      <c r="X647" s="7">
        <f>SUMIFS(GQList,GIList,Table_ExternalData_1[[#This Row],[Item_key]],GDList,Table_ExternalData_1[[#Headers],[19]])</f>
        <v>0</v>
      </c>
      <c r="Y647" s="7">
        <f>SUMIFS(GQList,GIList,Table_ExternalData_1[[#This Row],[Item_key]],GDList,Table_ExternalData_1[[#Headers],[20]])</f>
        <v>0</v>
      </c>
      <c r="Z647" s="7">
        <f>SUMIFS(GQList,GIList,Table_ExternalData_1[[#This Row],[Item_key]],GDList,Table_ExternalData_1[[#Headers],[21]])</f>
        <v>0</v>
      </c>
      <c r="AA647" s="7">
        <f>SUMIFS(GQList,GIList,Table_ExternalData_1[[#This Row],[Item_key]],GDList,Table_ExternalData_1[[#Headers],[22]])</f>
        <v>0</v>
      </c>
      <c r="AB647" s="7">
        <f>SUMIFS(GQList,GIList,Table_ExternalData_1[[#This Row],[Item_key]],GDList,Table_ExternalData_1[[#Headers],[23]])</f>
        <v>0</v>
      </c>
      <c r="AC647" s="7">
        <f>SUMIFS(GQList,GIList,Table_ExternalData_1[[#This Row],[Item_key]],GDList,Table_ExternalData_1[[#Headers],[24]])</f>
        <v>36000</v>
      </c>
      <c r="AD647" s="7">
        <f>SUMIFS(GQList,GIList,Table_ExternalData_1[[#This Row],[Item_key]],GDList,Table_ExternalData_1[[#Headers],[25]])</f>
        <v>0</v>
      </c>
      <c r="AE647" s="7">
        <f>SUMIFS(GQList,GIList,Table_ExternalData_1[[#This Row],[Item_key]],GDList,Table_ExternalData_1[[#Headers],[26]])</f>
        <v>0</v>
      </c>
      <c r="AF647" s="7">
        <f>SUMIFS(GQList,GIList,Table_ExternalData_1[[#This Row],[Item_key]],GDList,Table_ExternalData_1[[#Headers],[27]])</f>
        <v>0</v>
      </c>
      <c r="AG647" s="7">
        <f>SUMIFS(GQList,GIList,Table_ExternalData_1[[#This Row],[Item_key]],GDList,Table_ExternalData_1[[#Headers],[28]])</f>
        <v>0</v>
      </c>
      <c r="AH647" s="7">
        <f>SUMIFS(GQList,GIList,Table_ExternalData_1[[#This Row],[Item_key]],GDList,Table_ExternalData_1[[#Headers],[29]])</f>
        <v>0</v>
      </c>
      <c r="AI647" s="7">
        <f>SUMIFS(GQList,GIList,Table_ExternalData_1[[#This Row],[Item_key]],GDList,Table_ExternalData_1[[#Headers],[30]])</f>
        <v>0</v>
      </c>
      <c r="AJ647" s="7">
        <f>SUMIFS(GQList,GIList,Table_ExternalData_1[[#This Row],[Item_key]],GDList,Table_ExternalData_1[[#Headers],[31]])</f>
        <v>0</v>
      </c>
      <c r="AK647" s="7">
        <f>SUM(Table_ExternalData_1[[#This Row],[1]:[31]])</f>
        <v>36000</v>
      </c>
    </row>
    <row r="648" spans="1:37" hidden="1">
      <c r="A648" s="3" t="s">
        <v>1652</v>
      </c>
      <c r="B648" s="3" t="s">
        <v>495</v>
      </c>
      <c r="C648" s="3" t="s">
        <v>1655</v>
      </c>
      <c r="D648" s="3" t="s">
        <v>1656</v>
      </c>
      <c r="E648" s="6" t="s">
        <v>1662</v>
      </c>
      <c r="F648" s="7">
        <f>SUMIFS(GQList,GIList,Table_ExternalData_1[[#This Row],[Item_key]],GDList,Table_ExternalData_1[[#Headers],[1]])</f>
        <v>0</v>
      </c>
      <c r="G648" s="7">
        <f>SUMIFS(GQList,GIList,Table_ExternalData_1[[#This Row],[Item_key]],GDList,Table_ExternalData_1[[#Headers],[2]])</f>
        <v>0</v>
      </c>
      <c r="H648" s="7">
        <f>SUMIFS(GQList,GIList,Table_ExternalData_1[[#This Row],[Item_key]],GDList,Table_ExternalData_1[[#Headers],[3]])</f>
        <v>0</v>
      </c>
      <c r="I648" s="7">
        <f>SUMIFS(GQList,GIList,Table_ExternalData_1[[#This Row],[Item_key]],GDList,Table_ExternalData_1[[#Headers],[4]])</f>
        <v>0</v>
      </c>
      <c r="J648" s="7">
        <f>SUMIFS(GQList,GIList,Table_ExternalData_1[[#This Row],[Item_key]],GDList,Table_ExternalData_1[[#Headers],[5]])</f>
        <v>0</v>
      </c>
      <c r="K648" s="7">
        <f>SUMIFS(GQList,GIList,Table_ExternalData_1[[#This Row],[Item_key]],GDList,Table_ExternalData_1[[#Headers],[6]])</f>
        <v>0</v>
      </c>
      <c r="L648" s="7">
        <f>SUMIFS(GQList,GIList,Table_ExternalData_1[[#This Row],[Item_key]],GDList,Table_ExternalData_1[[#Headers],[7]])</f>
        <v>0</v>
      </c>
      <c r="M648" s="7">
        <f>SUMIFS(GQList,GIList,Table_ExternalData_1[[#This Row],[Item_key]],GDList,Table_ExternalData_1[[#Headers],[8]])</f>
        <v>0</v>
      </c>
      <c r="N648" s="7">
        <f>SUMIFS(GQList,GIList,Table_ExternalData_1[[#This Row],[Item_key]],GDList,Table_ExternalData_1[[#Headers],[9]])</f>
        <v>0</v>
      </c>
      <c r="O648" s="7">
        <f>SUMIFS(GQList,GIList,Table_ExternalData_1[[#This Row],[Item_key]],GDList,Table_ExternalData_1[[#Headers],[10]])</f>
        <v>0</v>
      </c>
      <c r="P648" s="7">
        <f>SUMIFS(GQList,GIList,Table_ExternalData_1[[#This Row],[Item_key]],GDList,Table_ExternalData_1[[#Headers],[11]])</f>
        <v>0</v>
      </c>
      <c r="Q648" s="7">
        <f>SUMIFS(GQList,GIList,Table_ExternalData_1[[#This Row],[Item_key]],GDList,Table_ExternalData_1[[#Headers],[12]])</f>
        <v>0</v>
      </c>
      <c r="R648" s="7">
        <f>SUMIFS(GQList,GIList,Table_ExternalData_1[[#This Row],[Item_key]],GDList,Table_ExternalData_1[[#Headers],[13]])</f>
        <v>0</v>
      </c>
      <c r="S648" s="7">
        <f>SUMIFS(GQList,GIList,Table_ExternalData_1[[#This Row],[Item_key]],GDList,Table_ExternalData_1[[#Headers],[14]])</f>
        <v>0</v>
      </c>
      <c r="T648" s="7">
        <f>SUMIFS(GQList,GIList,Table_ExternalData_1[[#This Row],[Item_key]],GDList,Table_ExternalData_1[[#Headers],[15]])</f>
        <v>0</v>
      </c>
      <c r="U648" s="7">
        <f>SUMIFS(GQList,GIList,Table_ExternalData_1[[#This Row],[Item_key]],GDList,Table_ExternalData_1[[#Headers],[16]])</f>
        <v>0</v>
      </c>
      <c r="V648" s="7">
        <f>SUMIFS(GQList,GIList,Table_ExternalData_1[[#This Row],[Item_key]],GDList,Table_ExternalData_1[[#Headers],[17]])</f>
        <v>0</v>
      </c>
      <c r="W648" s="7">
        <f>SUMIFS(GQList,GIList,Table_ExternalData_1[[#This Row],[Item_key]],GDList,Table_ExternalData_1[[#Headers],[18]])</f>
        <v>0</v>
      </c>
      <c r="X648" s="7">
        <f>SUMIFS(GQList,GIList,Table_ExternalData_1[[#This Row],[Item_key]],GDList,Table_ExternalData_1[[#Headers],[19]])</f>
        <v>0</v>
      </c>
      <c r="Y648" s="7">
        <f>SUMIFS(GQList,GIList,Table_ExternalData_1[[#This Row],[Item_key]],GDList,Table_ExternalData_1[[#Headers],[20]])</f>
        <v>0</v>
      </c>
      <c r="Z648" s="7">
        <f>SUMIFS(GQList,GIList,Table_ExternalData_1[[#This Row],[Item_key]],GDList,Table_ExternalData_1[[#Headers],[21]])</f>
        <v>0</v>
      </c>
      <c r="AA648" s="7">
        <f>SUMIFS(GQList,GIList,Table_ExternalData_1[[#This Row],[Item_key]],GDList,Table_ExternalData_1[[#Headers],[22]])</f>
        <v>0</v>
      </c>
      <c r="AB648" s="7">
        <f>SUMIFS(GQList,GIList,Table_ExternalData_1[[#This Row],[Item_key]],GDList,Table_ExternalData_1[[#Headers],[23]])</f>
        <v>0</v>
      </c>
      <c r="AC648" s="7">
        <f>SUMIFS(GQList,GIList,Table_ExternalData_1[[#This Row],[Item_key]],GDList,Table_ExternalData_1[[#Headers],[24]])</f>
        <v>18000</v>
      </c>
      <c r="AD648" s="7">
        <f>SUMIFS(GQList,GIList,Table_ExternalData_1[[#This Row],[Item_key]],GDList,Table_ExternalData_1[[#Headers],[25]])</f>
        <v>0</v>
      </c>
      <c r="AE648" s="7">
        <f>SUMIFS(GQList,GIList,Table_ExternalData_1[[#This Row],[Item_key]],GDList,Table_ExternalData_1[[#Headers],[26]])</f>
        <v>0</v>
      </c>
      <c r="AF648" s="7">
        <f>SUMIFS(GQList,GIList,Table_ExternalData_1[[#This Row],[Item_key]],GDList,Table_ExternalData_1[[#Headers],[27]])</f>
        <v>0</v>
      </c>
      <c r="AG648" s="7">
        <f>SUMIFS(GQList,GIList,Table_ExternalData_1[[#This Row],[Item_key]],GDList,Table_ExternalData_1[[#Headers],[28]])</f>
        <v>0</v>
      </c>
      <c r="AH648" s="7">
        <f>SUMIFS(GQList,GIList,Table_ExternalData_1[[#This Row],[Item_key]],GDList,Table_ExternalData_1[[#Headers],[29]])</f>
        <v>0</v>
      </c>
      <c r="AI648" s="7">
        <f>SUMIFS(GQList,GIList,Table_ExternalData_1[[#This Row],[Item_key]],GDList,Table_ExternalData_1[[#Headers],[30]])</f>
        <v>0</v>
      </c>
      <c r="AJ648" s="7">
        <f>SUMIFS(GQList,GIList,Table_ExternalData_1[[#This Row],[Item_key]],GDList,Table_ExternalData_1[[#Headers],[31]])</f>
        <v>0</v>
      </c>
      <c r="AK648" s="7">
        <f>SUM(Table_ExternalData_1[[#This Row],[1]:[31]])</f>
        <v>18000</v>
      </c>
    </row>
    <row r="649" spans="1:37" hidden="1">
      <c r="A649" s="3" t="s">
        <v>1652</v>
      </c>
      <c r="B649" s="3" t="s">
        <v>496</v>
      </c>
      <c r="C649" s="3" t="s">
        <v>1657</v>
      </c>
      <c r="D649" s="3" t="s">
        <v>1658</v>
      </c>
      <c r="E649" s="6" t="s">
        <v>1662</v>
      </c>
      <c r="F649" s="7">
        <f>SUMIFS(GQList,GIList,Table_ExternalData_1[[#This Row],[Item_key]],GDList,Table_ExternalData_1[[#Headers],[1]])</f>
        <v>0</v>
      </c>
      <c r="G649" s="7">
        <f>SUMIFS(GQList,GIList,Table_ExternalData_1[[#This Row],[Item_key]],GDList,Table_ExternalData_1[[#Headers],[2]])</f>
        <v>0</v>
      </c>
      <c r="H649" s="7">
        <f>SUMIFS(GQList,GIList,Table_ExternalData_1[[#This Row],[Item_key]],GDList,Table_ExternalData_1[[#Headers],[3]])</f>
        <v>0</v>
      </c>
      <c r="I649" s="7">
        <f>SUMIFS(GQList,GIList,Table_ExternalData_1[[#This Row],[Item_key]],GDList,Table_ExternalData_1[[#Headers],[4]])</f>
        <v>0</v>
      </c>
      <c r="J649" s="7">
        <f>SUMIFS(GQList,GIList,Table_ExternalData_1[[#This Row],[Item_key]],GDList,Table_ExternalData_1[[#Headers],[5]])</f>
        <v>0</v>
      </c>
      <c r="K649" s="7">
        <f>SUMIFS(GQList,GIList,Table_ExternalData_1[[#This Row],[Item_key]],GDList,Table_ExternalData_1[[#Headers],[6]])</f>
        <v>0</v>
      </c>
      <c r="L649" s="7">
        <f>SUMIFS(GQList,GIList,Table_ExternalData_1[[#This Row],[Item_key]],GDList,Table_ExternalData_1[[#Headers],[7]])</f>
        <v>0</v>
      </c>
      <c r="M649" s="7">
        <f>SUMIFS(GQList,GIList,Table_ExternalData_1[[#This Row],[Item_key]],GDList,Table_ExternalData_1[[#Headers],[8]])</f>
        <v>0</v>
      </c>
      <c r="N649" s="7">
        <f>SUMIFS(GQList,GIList,Table_ExternalData_1[[#This Row],[Item_key]],GDList,Table_ExternalData_1[[#Headers],[9]])</f>
        <v>0</v>
      </c>
      <c r="O649" s="7">
        <f>SUMIFS(GQList,GIList,Table_ExternalData_1[[#This Row],[Item_key]],GDList,Table_ExternalData_1[[#Headers],[10]])</f>
        <v>0</v>
      </c>
      <c r="P649" s="7">
        <f>SUMIFS(GQList,GIList,Table_ExternalData_1[[#This Row],[Item_key]],GDList,Table_ExternalData_1[[#Headers],[11]])</f>
        <v>0</v>
      </c>
      <c r="Q649" s="7">
        <f>SUMIFS(GQList,GIList,Table_ExternalData_1[[#This Row],[Item_key]],GDList,Table_ExternalData_1[[#Headers],[12]])</f>
        <v>0</v>
      </c>
      <c r="R649" s="7">
        <f>SUMIFS(GQList,GIList,Table_ExternalData_1[[#This Row],[Item_key]],GDList,Table_ExternalData_1[[#Headers],[13]])</f>
        <v>0</v>
      </c>
      <c r="S649" s="7">
        <f>SUMIFS(GQList,GIList,Table_ExternalData_1[[#This Row],[Item_key]],GDList,Table_ExternalData_1[[#Headers],[14]])</f>
        <v>0</v>
      </c>
      <c r="T649" s="7">
        <f>SUMIFS(GQList,GIList,Table_ExternalData_1[[#This Row],[Item_key]],GDList,Table_ExternalData_1[[#Headers],[15]])</f>
        <v>0</v>
      </c>
      <c r="U649" s="7">
        <f>SUMIFS(GQList,GIList,Table_ExternalData_1[[#This Row],[Item_key]],GDList,Table_ExternalData_1[[#Headers],[16]])</f>
        <v>0</v>
      </c>
      <c r="V649" s="7">
        <f>SUMIFS(GQList,GIList,Table_ExternalData_1[[#This Row],[Item_key]],GDList,Table_ExternalData_1[[#Headers],[17]])</f>
        <v>0</v>
      </c>
      <c r="W649" s="7">
        <f>SUMIFS(GQList,GIList,Table_ExternalData_1[[#This Row],[Item_key]],GDList,Table_ExternalData_1[[#Headers],[18]])</f>
        <v>0</v>
      </c>
      <c r="X649" s="7">
        <f>SUMIFS(GQList,GIList,Table_ExternalData_1[[#This Row],[Item_key]],GDList,Table_ExternalData_1[[#Headers],[19]])</f>
        <v>0</v>
      </c>
      <c r="Y649" s="7">
        <f>SUMIFS(GQList,GIList,Table_ExternalData_1[[#This Row],[Item_key]],GDList,Table_ExternalData_1[[#Headers],[20]])</f>
        <v>0</v>
      </c>
      <c r="Z649" s="7">
        <f>SUMIFS(GQList,GIList,Table_ExternalData_1[[#This Row],[Item_key]],GDList,Table_ExternalData_1[[#Headers],[21]])</f>
        <v>0</v>
      </c>
      <c r="AA649" s="7">
        <f>SUMIFS(GQList,GIList,Table_ExternalData_1[[#This Row],[Item_key]],GDList,Table_ExternalData_1[[#Headers],[22]])</f>
        <v>0</v>
      </c>
      <c r="AB649" s="7">
        <f>SUMIFS(GQList,GIList,Table_ExternalData_1[[#This Row],[Item_key]],GDList,Table_ExternalData_1[[#Headers],[23]])</f>
        <v>0</v>
      </c>
      <c r="AC649" s="7">
        <f>SUMIFS(GQList,GIList,Table_ExternalData_1[[#This Row],[Item_key]],GDList,Table_ExternalData_1[[#Headers],[24]])</f>
        <v>18000</v>
      </c>
      <c r="AD649" s="7">
        <f>SUMIFS(GQList,GIList,Table_ExternalData_1[[#This Row],[Item_key]],GDList,Table_ExternalData_1[[#Headers],[25]])</f>
        <v>0</v>
      </c>
      <c r="AE649" s="7">
        <f>SUMIFS(GQList,GIList,Table_ExternalData_1[[#This Row],[Item_key]],GDList,Table_ExternalData_1[[#Headers],[26]])</f>
        <v>0</v>
      </c>
      <c r="AF649" s="7">
        <f>SUMIFS(GQList,GIList,Table_ExternalData_1[[#This Row],[Item_key]],GDList,Table_ExternalData_1[[#Headers],[27]])</f>
        <v>0</v>
      </c>
      <c r="AG649" s="7">
        <f>SUMIFS(GQList,GIList,Table_ExternalData_1[[#This Row],[Item_key]],GDList,Table_ExternalData_1[[#Headers],[28]])</f>
        <v>0</v>
      </c>
      <c r="AH649" s="7">
        <f>SUMIFS(GQList,GIList,Table_ExternalData_1[[#This Row],[Item_key]],GDList,Table_ExternalData_1[[#Headers],[29]])</f>
        <v>0</v>
      </c>
      <c r="AI649" s="7">
        <f>SUMIFS(GQList,GIList,Table_ExternalData_1[[#This Row],[Item_key]],GDList,Table_ExternalData_1[[#Headers],[30]])</f>
        <v>0</v>
      </c>
      <c r="AJ649" s="7">
        <f>SUMIFS(GQList,GIList,Table_ExternalData_1[[#This Row],[Item_key]],GDList,Table_ExternalData_1[[#Headers],[31]])</f>
        <v>0</v>
      </c>
      <c r="AK649" s="7">
        <f>SUM(Table_ExternalData_1[[#This Row],[1]:[31]])</f>
        <v>18000</v>
      </c>
    </row>
  </sheetData>
  <conditionalFormatting sqref="E5:E649">
    <cfRule type="cellIs" dxfId="0" priority="2" operator="equal">
      <formula>"RT"</formula>
    </cfRule>
    <cfRule type="cellIs" dxfId="1" priority="4" operator="equal">
      <formula>"RCA"</formula>
    </cfRule>
    <cfRule type="cellIs" dxfId="2" priority="1" operator="equal">
      <formula>"TR"</formula>
    </cfRule>
  </conditionalFormatting>
  <conditionalFormatting sqref="A5:A649">
    <cfRule type="containsText" dxfId="6" priority="3" operator="containsText" text="/">
      <formula>NOT(ISERROR(SEARCH("/",A5)))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Y2"/>
  <sheetViews>
    <sheetView workbookViewId="0">
      <selection activeCell="D4" sqref="D4"/>
    </sheetView>
  </sheetViews>
  <sheetFormatPr defaultRowHeight="15"/>
  <cols>
    <col min="2" max="2" width="4.28515625" customWidth="1"/>
  </cols>
  <sheetData>
    <row r="1" spans="1:25" s="10" customFormat="1" ht="18.75">
      <c r="A1" s="8">
        <v>7</v>
      </c>
      <c r="B1" s="9" t="s">
        <v>1715</v>
      </c>
      <c r="Y1" s="11" t="s">
        <v>1719</v>
      </c>
    </row>
    <row r="2" spans="1:25" s="13" customFormat="1" ht="20.25" customHeight="1" thickBot="1">
      <c r="A2" s="12" t="s">
        <v>1720</v>
      </c>
      <c r="C2" s="14"/>
      <c r="D2" s="15">
        <v>2012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activeCell="A6" sqref="A6:XFD6"/>
    </sheetView>
  </sheetViews>
  <sheetFormatPr defaultRowHeight="15"/>
  <sheetData>
    <row r="1" spans="1:1">
      <c r="A1" t="s">
        <v>1707</v>
      </c>
    </row>
    <row r="2" spans="1:1">
      <c r="A2" t="s">
        <v>1708</v>
      </c>
    </row>
    <row r="3" spans="1:1">
      <c r="A3" t="s">
        <v>1709</v>
      </c>
    </row>
    <row r="4" spans="1:1">
      <c r="A4" t="s">
        <v>1710</v>
      </c>
    </row>
    <row r="5" spans="1:1">
      <c r="A5" t="s">
        <v>1711</v>
      </c>
    </row>
    <row r="6" spans="1:1">
      <c r="A6" t="s">
        <v>1712</v>
      </c>
    </row>
    <row r="7" spans="1:1">
      <c r="A7" t="s">
        <v>1713</v>
      </c>
    </row>
    <row r="8" spans="1:1">
      <c r="A8" t="s">
        <v>1714</v>
      </c>
    </row>
    <row r="9" spans="1:1">
      <c r="A9" t="s">
        <v>1715</v>
      </c>
    </row>
    <row r="10" spans="1:1">
      <c r="A10" t="s">
        <v>1716</v>
      </c>
    </row>
    <row r="11" spans="1:1">
      <c r="A11" t="s">
        <v>1717</v>
      </c>
    </row>
    <row r="12" spans="1:1">
      <c r="A12" t="s">
        <v>1718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" sqref="B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RawData_GRN_Detail</vt:lpstr>
      <vt:lpstr>GRN</vt:lpstr>
      <vt:lpstr>MasterSheet</vt:lpstr>
      <vt:lpstr>MonthList</vt:lpstr>
      <vt:lpstr>Issue</vt:lpstr>
      <vt:lpstr>GDList</vt:lpstr>
      <vt:lpstr>GIList</vt:lpstr>
      <vt:lpstr>GQList</vt:lpstr>
      <vt:lpstr>GTList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2012-09-26T11:40:47Z</dcterms:modified>
</cp:coreProperties>
</file>